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7575" windowHeight="2850" tabRatio="864" firstSheet="6" activeTab="6"/>
  </bookViews>
  <sheets>
    <sheet name="PROGRAM LOAD SOFTWARE" sheetId="1" r:id="rId1"/>
    <sheet name="CHECK SHEET - 1ST SHIFT" sheetId="2" r:id="rId2"/>
    <sheet name="CHECK SHEET - 2ND SHIFT" sheetId="3" r:id="rId3"/>
    <sheet name="ORGANOGRAM ACCOUNTABILITY" sheetId="4" r:id="rId4"/>
    <sheet name="DWM SHEET " sheetId="5" r:id="rId5"/>
    <sheet name="CONSOLIDATED LOT RUN REPORT" sheetId="7" r:id="rId6"/>
    <sheet name="SUPERVISOR ACCOUNTABILITY" sheetId="8" r:id="rId7"/>
    <sheet name="INNOVATION MANAGEMENT SYSTEMS" sheetId="10" r:id="rId8"/>
    <sheet name="RF PM SCHEDULE" sheetId="9" r:id="rId9"/>
    <sheet name="END PRODUCT SCHEDULE" sheetId="11" r:id="rId10"/>
    <sheet name="PREPARATORY SCHEDULE" sheetId="12" r:id="rId11"/>
    <sheet name="WINDING DWM" sheetId="13" r:id="rId12"/>
    <sheet name="WINDING PRODUCTION ANALYSIS" sheetId="14" r:id="rId13"/>
    <sheet name="AC 338 PERFORMANCE ANALYSIS " sheetId="15" r:id="rId14"/>
    <sheet name="MURATA 7V PERFORMANCE ANALYSIS" sheetId="16" r:id="rId15"/>
    <sheet name="MURATA 7II PERFORMANCE ANALYSIS" sheetId="17" r:id="rId16"/>
    <sheet name="SAVIO PERFORMANCE ANALYSIS" sheetId="18" r:id="rId17"/>
    <sheet name="TWISTER PERFORMANCE ANALYSIS" sheetId="19" r:id="rId18"/>
    <sheet name="TWISTER DWM" sheetId="20" r:id="rId19"/>
    <sheet name="BULKING PERFORMANCE ANALYSIS" sheetId="21" r:id="rId20"/>
    <sheet name="BULKING DWM" sheetId="22" r:id="rId21"/>
    <sheet name="BALLING DWM" sheetId="23" r:id="rId22"/>
    <sheet name="BALLING PERFORMANCE ANALYSIS" sheetId="24" r:id="rId23"/>
    <sheet name="PREPARATORY CELL DWM" sheetId="25" r:id="rId24"/>
    <sheet name="PREPARATORY MC DWM" sheetId="26" r:id="rId25"/>
    <sheet name="ORGANIZATIONAL STRUCTURE" sheetId="27" r:id="rId26"/>
    <sheet name="Sheet1" sheetId="28" r:id="rId27"/>
  </sheets>
  <definedNames>
    <definedName name="_xlnm.Print_Area" localSheetId="21">'BALLING DWM'!$A$1:$E$14,'BALLING DWM'!$A$16:$E$28,'BALLING DWM'!$A$30:$E$43</definedName>
    <definedName name="_xlnm.Print_Area" localSheetId="22">'BALLING PERFORMANCE ANALYSIS'!$A$3:$S$24</definedName>
    <definedName name="_xlnm.Print_Area" localSheetId="20">'BULKING DWM'!$A$1:$E$17</definedName>
    <definedName name="_xlnm.Print_Area" localSheetId="19">'BULKING PERFORMANCE ANALYSIS'!$A$2:$I$16</definedName>
    <definedName name="_xlnm.Print_Area" localSheetId="1">'CHECK SHEET - 1ST SHIFT'!$B$3:$AL$31</definedName>
    <definedName name="_xlnm.Print_Area" localSheetId="4">'DWM SHEET '!$C$3:$K$38</definedName>
    <definedName name="_xlnm.Print_Area" localSheetId="9">'END PRODUCT SCHEDULE'!$B$1:$G$15</definedName>
    <definedName name="_xlnm.Print_Area" localSheetId="7">'INNOVATION MANAGEMENT SYSTEMS'!$B$4:$J$9</definedName>
    <definedName name="_xlnm.Print_Area" localSheetId="25">'ORGANIZATIONAL STRUCTURE'!$C$1:$O$13</definedName>
    <definedName name="_xlnm.Print_Area" localSheetId="23">'PREPARATORY CELL DWM'!$A$1:$N$28,'PREPARATORY CELL DWM'!$A$30:$N$57,'PREPARATORY CELL DWM'!$A$59:$N$86,'PREPARATORY CELL DWM'!$A$88:$N$115</definedName>
    <definedName name="_xlnm.Print_Area" localSheetId="24">'PREPARATORY MC DWM'!$A$2:$L$33,'PREPARATORY MC DWM'!$A$35:$L$66,'PREPARATORY MC DWM'!$A$68:$L$99,'PREPARATORY MC DWM'!$A$101:$L$132,'PREPARATORY MC DWM'!$A$134:$L$165,'PREPARATORY MC DWM'!$A$167:$L$198,'PREPARATORY MC DWM'!$A$200:$L$231,'PREPARATORY MC DWM'!$A$233:$L$264,'PREPARATORY MC DWM'!$A$266:$L$297</definedName>
    <definedName name="_xlnm.Print_Area" localSheetId="10">'PREPARATORY SCHEDULE'!$A$2:$E$16</definedName>
    <definedName name="_xlnm.Print_Area" localSheetId="8">'RF PM SCHEDULE'!$A$1:$H$48</definedName>
    <definedName name="_xlnm.Print_Area" localSheetId="16">'SAVIO PERFORMANCE ANALYSIS'!$A$2:$M$24</definedName>
    <definedName name="_xlnm.Print_Area" localSheetId="6">'SUPERVISOR ACCOUNTABILITY'!$D$1:$X$40</definedName>
    <definedName name="_xlnm.Print_Area" localSheetId="18">'TWISTER DWM'!$A$2:$M$17</definedName>
    <definedName name="_xlnm.Print_Area" localSheetId="17">'TWISTER PERFORMANCE ANALYSIS'!$A$2:$M$29</definedName>
    <definedName name="_xlnm.Print_Area" localSheetId="11">'WINDING DWM'!$B$2:$I$25</definedName>
    <definedName name="_xlnm.Print_Area" localSheetId="12">'WINDING PRODUCTION ANALYSIS'!$A$1:$O$26</definedName>
  </definedNames>
  <calcPr calcId="124519"/>
</workbook>
</file>

<file path=xl/calcChain.xml><?xml version="1.0" encoding="utf-8"?>
<calcChain xmlns="http://schemas.openxmlformats.org/spreadsheetml/2006/main">
  <c r="L47" i="8"/>
  <c r="L46"/>
  <c r="L45"/>
  <c r="I7" i="27"/>
  <c r="I6"/>
  <c r="I5"/>
  <c r="E7"/>
  <c r="E6"/>
  <c r="E5"/>
  <c r="B269" i="26"/>
  <c r="B270" s="1"/>
  <c r="B236"/>
  <c r="B237" s="1"/>
  <c r="B203"/>
  <c r="B170"/>
  <c r="B137"/>
  <c r="B104"/>
  <c r="B71"/>
  <c r="B5"/>
  <c r="B38"/>
  <c r="B39" s="1"/>
  <c r="B204"/>
  <c r="B171"/>
  <c r="B138"/>
  <c r="B105"/>
  <c r="B72"/>
  <c r="B6"/>
  <c r="N51" i="7"/>
  <c r="N50"/>
  <c r="N49"/>
  <c r="N48"/>
  <c r="N47"/>
  <c r="N46"/>
  <c r="N45"/>
  <c r="N59"/>
  <c r="N58"/>
  <c r="N57"/>
  <c r="N56"/>
  <c r="N55"/>
  <c r="N54"/>
  <c r="N53"/>
  <c r="E59"/>
  <c r="E58"/>
  <c r="E57"/>
  <c r="E55"/>
  <c r="E54"/>
  <c r="E53"/>
  <c r="E51"/>
  <c r="E50"/>
  <c r="E49"/>
  <c r="E47"/>
  <c r="E46"/>
  <c r="E45"/>
  <c r="N43"/>
  <c r="N42"/>
  <c r="N41"/>
  <c r="N40"/>
  <c r="N39"/>
  <c r="N38"/>
  <c r="N37"/>
  <c r="E43"/>
  <c r="E42"/>
  <c r="E41"/>
  <c r="E39"/>
  <c r="E38"/>
  <c r="E37"/>
  <c r="G40"/>
  <c r="I43"/>
  <c r="I40"/>
  <c r="N35"/>
  <c r="N34"/>
  <c r="N33"/>
  <c r="N32"/>
  <c r="N31"/>
  <c r="N30"/>
  <c r="N29"/>
  <c r="E35"/>
  <c r="E34"/>
  <c r="E33"/>
  <c r="E31"/>
  <c r="E30"/>
  <c r="E29"/>
  <c r="N27"/>
  <c r="N26"/>
  <c r="N25"/>
  <c r="N24"/>
  <c r="N23"/>
  <c r="N22"/>
  <c r="N21"/>
  <c r="E27"/>
  <c r="E26"/>
  <c r="E25"/>
  <c r="E23"/>
  <c r="E22"/>
  <c r="E21"/>
  <c r="N19"/>
  <c r="N18"/>
  <c r="N17"/>
  <c r="N16"/>
  <c r="N15"/>
  <c r="N14"/>
  <c r="N13"/>
  <c r="E19"/>
  <c r="E18"/>
  <c r="E17"/>
  <c r="E15"/>
  <c r="E14"/>
  <c r="E13"/>
  <c r="E11"/>
  <c r="E10"/>
  <c r="E9"/>
  <c r="N11"/>
  <c r="N10"/>
  <c r="N9"/>
  <c r="N8"/>
  <c r="I58"/>
  <c r="I57"/>
  <c r="I59"/>
  <c r="I56"/>
  <c r="I51"/>
  <c r="I50"/>
  <c r="I49"/>
  <c r="I42"/>
  <c r="I41"/>
  <c r="I35"/>
  <c r="I34"/>
  <c r="I33"/>
  <c r="I32"/>
  <c r="I27"/>
  <c r="I26"/>
  <c r="I25"/>
  <c r="I24"/>
  <c r="I19"/>
  <c r="I18"/>
  <c r="I17"/>
  <c r="I9"/>
  <c r="I55"/>
  <c r="I54"/>
  <c r="I53"/>
  <c r="I47"/>
  <c r="I46"/>
  <c r="I45"/>
  <c r="I39"/>
  <c r="I38"/>
  <c r="I37"/>
  <c r="I31"/>
  <c r="I30"/>
  <c r="I29"/>
  <c r="I23"/>
  <c r="I22"/>
  <c r="I21"/>
  <c r="I14"/>
  <c r="I15"/>
  <c r="I13"/>
  <c r="I10"/>
  <c r="I11"/>
  <c r="I8"/>
  <c r="G16"/>
  <c r="I16" s="1"/>
  <c r="G24"/>
  <c r="L56"/>
  <c r="G56"/>
  <c r="L48"/>
  <c r="G48"/>
  <c r="I48" s="1"/>
  <c r="L40"/>
  <c r="L32"/>
  <c r="L24"/>
  <c r="G32"/>
  <c r="L16"/>
  <c r="G8"/>
  <c r="C56"/>
  <c r="E56" s="1"/>
  <c r="C48"/>
  <c r="E48" s="1"/>
  <c r="C40"/>
  <c r="E40" s="1"/>
  <c r="C32"/>
  <c r="E32" s="1"/>
  <c r="C24"/>
  <c r="E24" s="1"/>
  <c r="C16"/>
  <c r="E16" s="1"/>
  <c r="L8"/>
  <c r="C8"/>
  <c r="E8" s="1"/>
  <c r="L33" i="1"/>
  <c r="L29"/>
  <c r="G33"/>
  <c r="G29"/>
  <c r="C33"/>
  <c r="C29"/>
  <c r="C25"/>
  <c r="C21"/>
  <c r="C17"/>
  <c r="C13"/>
  <c r="L25"/>
  <c r="L21"/>
  <c r="L17"/>
  <c r="L13"/>
  <c r="L9"/>
  <c r="G25"/>
  <c r="G21"/>
  <c r="G17"/>
  <c r="G13"/>
  <c r="G9"/>
  <c r="C9"/>
</calcChain>
</file>

<file path=xl/sharedStrings.xml><?xml version="1.0" encoding="utf-8"?>
<sst xmlns="http://schemas.openxmlformats.org/spreadsheetml/2006/main" count="2196" uniqueCount="574">
  <si>
    <t>BLUE LINE</t>
  </si>
  <si>
    <t>PINK LINE</t>
  </si>
  <si>
    <t>SHADE NO.</t>
  </si>
  <si>
    <t>LOT NO.</t>
  </si>
  <si>
    <t>LOT QUANTITY</t>
  </si>
  <si>
    <t>SEYDEL RUN TIME</t>
  </si>
  <si>
    <t>mpm</t>
  </si>
  <si>
    <t>gms/meter - output</t>
  </si>
  <si>
    <t>REBREAKER RUN TIME</t>
  </si>
  <si>
    <t>CHAIN GILL RUN TIME</t>
  </si>
  <si>
    <t>mpm-breaker</t>
  </si>
  <si>
    <t>gms/meter - output- BREAKER</t>
  </si>
  <si>
    <t>mpm-finisher</t>
  </si>
  <si>
    <t>gms/meter - output- FINISHER</t>
  </si>
  <si>
    <t>mpm-BREAKER</t>
  </si>
  <si>
    <t>mpm-FINISHER</t>
  </si>
  <si>
    <t>GILL BOX LINE-1-BREAKER</t>
  </si>
  <si>
    <t>TARGET</t>
  </si>
  <si>
    <t>ACTUAL</t>
  </si>
  <si>
    <t>% GAP</t>
  </si>
  <si>
    <t>GILL BOX LINE-2- BREAKER</t>
  </si>
  <si>
    <t>GILL BOX LINE-2- FINISHER</t>
  </si>
  <si>
    <t>GILL BOX LINE-3-FINISHER</t>
  </si>
  <si>
    <t>GILL BOX LINE-3-BREAKER</t>
  </si>
  <si>
    <t>gm/meter-output</t>
  </si>
  <si>
    <t>FM20 RUN TIME</t>
  </si>
  <si>
    <t>GILL BOX LINE-1-FINISHER RUN TIME</t>
  </si>
  <si>
    <t>WASTE</t>
  </si>
  <si>
    <t>RF RUN TIME</t>
  </si>
  <si>
    <t>spindles</t>
  </si>
  <si>
    <t>Nm</t>
  </si>
  <si>
    <t>ZINSER-COGNETEX RF LINE</t>
  </si>
  <si>
    <t>RIETER RF LINE</t>
  </si>
  <si>
    <t>CHUNKY LINE</t>
  </si>
  <si>
    <t>FM-8 SPDLS -1-8</t>
  </si>
  <si>
    <t>MURATA 7V 1-40, SAVIO-1-20</t>
  </si>
  <si>
    <t>MURATA 7V 41-60</t>
  </si>
  <si>
    <t>MURATA 7II SPDLS-1-40</t>
  </si>
  <si>
    <t>FM 20 SPDLS -1-12</t>
  </si>
  <si>
    <t>FM20 SPDLS 13-16</t>
  </si>
  <si>
    <t>TEXTOOL-9-13/ZINSER-4</t>
  </si>
  <si>
    <t>FM-8: SPDLS-9-20</t>
  </si>
  <si>
    <t>AC 338 - SPDLS 1-60</t>
  </si>
  <si>
    <t>%GAP</t>
  </si>
  <si>
    <t>S. NO.</t>
  </si>
  <si>
    <t>PROCESS</t>
  </si>
  <si>
    <t>S.NO.</t>
  </si>
  <si>
    <t>ZINSER-1</t>
  </si>
  <si>
    <t>DOFF-1</t>
  </si>
  <si>
    <t>DOFF-2</t>
  </si>
  <si>
    <t>DOFF-3</t>
  </si>
  <si>
    <t>DOFF-4</t>
  </si>
  <si>
    <t>DOFF-5</t>
  </si>
  <si>
    <t>START</t>
  </si>
  <si>
    <t>END</t>
  </si>
  <si>
    <t>TOTAL LOSS</t>
  </si>
  <si>
    <t>SPINDLES</t>
  </si>
  <si>
    <t>REASONS</t>
  </si>
  <si>
    <t>ATTENDING DETAILS</t>
  </si>
  <si>
    <t>DRAFTING ZONE</t>
  </si>
  <si>
    <t>LIFTER ZONE</t>
  </si>
  <si>
    <t>JOCKEY PULLEY ZONE</t>
  </si>
  <si>
    <t>BRAKES</t>
  </si>
  <si>
    <t>CREEL</t>
  </si>
  <si>
    <t>CLEANING MONITORING</t>
  </si>
  <si>
    <t>DOFFING LOSSES MONITORING</t>
  </si>
  <si>
    <t>DOFF CYCLE</t>
  </si>
  <si>
    <t>IDLE SPINDLES TRACK SHEET</t>
  </si>
  <si>
    <t>PERFORMANCE TRACK SHEET</t>
  </si>
  <si>
    <t>TRACKING PRODUCTIVITY</t>
  </si>
  <si>
    <t>START HOUR READING</t>
  </si>
  <si>
    <t>END HOUR READING</t>
  </si>
  <si>
    <t>TOTAL HOURS</t>
  </si>
  <si>
    <t>REASONS FOR GAP</t>
  </si>
  <si>
    <t>WASTE MONITORING</t>
  </si>
  <si>
    <t>START WEIGHT</t>
  </si>
  <si>
    <t>END WEIGHT</t>
  </si>
  <si>
    <t>HOURLY WASTE</t>
  </si>
  <si>
    <t>END BREAKS ANALYSIS</t>
  </si>
  <si>
    <t>ROUND-1</t>
  </si>
  <si>
    <t>ROUND-2</t>
  </si>
  <si>
    <t>ROUND-3</t>
  </si>
  <si>
    <t>ROUND-4</t>
  </si>
  <si>
    <t>ROUND-5</t>
  </si>
  <si>
    <t>LHS-TALLY</t>
  </si>
  <si>
    <t>RHS-TALLY</t>
  </si>
  <si>
    <t>TOTAL BREAKS</t>
  </si>
  <si>
    <t>PATROL TRACKING SHEET</t>
  </si>
  <si>
    <t>CELL-NO.-     PERFORMANCE ANALYSIS SHEET</t>
  </si>
  <si>
    <t>Z-1</t>
  </si>
  <si>
    <t>Z-2</t>
  </si>
  <si>
    <t>Z-3</t>
  </si>
  <si>
    <t>CG-14</t>
  </si>
  <si>
    <t>CG-15</t>
  </si>
  <si>
    <t>1 &amp; 2</t>
  </si>
  <si>
    <t>OPTR</t>
  </si>
  <si>
    <t>DFR-1</t>
  </si>
  <si>
    <t>DFR-2</t>
  </si>
  <si>
    <t>DFR-3</t>
  </si>
  <si>
    <t>DFR-4</t>
  </si>
  <si>
    <t>DFR-5</t>
  </si>
  <si>
    <t>DFR-6</t>
  </si>
  <si>
    <t>TEAM LEADER</t>
  </si>
  <si>
    <t>PART OF GANG WITH TL</t>
  </si>
  <si>
    <t>OPERATOR</t>
  </si>
  <si>
    <t>Accountability matrix</t>
  </si>
  <si>
    <t>PATROL SIDES - 5 ROUNDS / HOUR</t>
  </si>
  <si>
    <t>TALLY MARKS FOR ENDS MENDED - LHS / RHS</t>
  </si>
  <si>
    <t xml:space="preserve">ATTEND IDLE SPINDLES - BASIC LEVEL </t>
  </si>
  <si>
    <t>AUDIT MACHINE ONCE / SHIFT</t>
  </si>
  <si>
    <t xml:space="preserve">LIASE WITH SHIFT MECHANIC AND TL FOR GETTING IDLE SPDL. RED TAGS ATTENDED </t>
  </si>
  <si>
    <t>Accountability</t>
  </si>
  <si>
    <t>ORGANIZE AND CONTROL DOFFING CYCLES</t>
  </si>
  <si>
    <t>ORGANIZE AND CONTROL GAITING UP AFTER EACH DOFFING CYCLE</t>
  </si>
  <si>
    <t>ORGANIZE AND CONTROL CREELING UP COMPLETE WITH MENDING ENDS</t>
  </si>
  <si>
    <t>ORGANIZE AND CONTROL CLEANING SCHEDULES</t>
  </si>
  <si>
    <t>ASSISTING OPERATOR IN CASE OF HIGH ENDS DOWN SITUATIONS ON MACHINES</t>
  </si>
  <si>
    <t>ORGANIZE EMPTY TUBES PRIOR TO DOFFING STOPS</t>
  </si>
  <si>
    <t>GAITING UP COMPLETELY PRIOR TO LEAVING MACHINE POST-DOFFING</t>
  </si>
  <si>
    <t>MANAGING CREELS WITH MINIMUM DOWN TIME FOR MENDING</t>
  </si>
  <si>
    <t>ADHERING TO CLEANING SCHEDULES</t>
  </si>
  <si>
    <t>WORKING AS A CREW IN START-UPS AND HIGH END BREAKS</t>
  </si>
  <si>
    <t>SOP - working as a crew</t>
  </si>
  <si>
    <t>A  B    C         LHS</t>
  </si>
  <si>
    <t>D  E   F             RHS</t>
  </si>
  <si>
    <t>DOFFER POSITIONING</t>
  </si>
  <si>
    <t>to take positions together while re-starting or attending a high end-down machine</t>
  </si>
  <si>
    <t>R-6</t>
  </si>
  <si>
    <t>R-7</t>
  </si>
  <si>
    <t>R8</t>
  </si>
  <si>
    <t>Z-16</t>
  </si>
  <si>
    <t>SL-5</t>
  </si>
  <si>
    <t>7&amp;8</t>
  </si>
  <si>
    <t>DFR-7</t>
  </si>
  <si>
    <t>DFR-8</t>
  </si>
  <si>
    <t>DFR-9</t>
  </si>
  <si>
    <t>DFR-10</t>
  </si>
  <si>
    <t>CELL-2</t>
  </si>
  <si>
    <t>CELL-1</t>
  </si>
  <si>
    <t>CELL-3</t>
  </si>
  <si>
    <t>TEXT-9</t>
  </si>
  <si>
    <t>TEXT-10</t>
  </si>
  <si>
    <t>TEXT-11</t>
  </si>
  <si>
    <t>TEXT-12</t>
  </si>
  <si>
    <t>TEXT-13</t>
  </si>
  <si>
    <t>Z-4</t>
  </si>
  <si>
    <t>9&amp;10</t>
  </si>
  <si>
    <t>10&amp;11</t>
  </si>
  <si>
    <t>DFR-11</t>
  </si>
  <si>
    <t>DFR-12</t>
  </si>
  <si>
    <t>DFR-13</t>
  </si>
  <si>
    <t>DFR-14</t>
  </si>
  <si>
    <t>DFR-15</t>
  </si>
  <si>
    <t>DFR-16</t>
  </si>
  <si>
    <t>OPERATING PARAMETER</t>
  </si>
  <si>
    <t>PRODUCTIVITY</t>
  </si>
  <si>
    <t>IDLE SPINDLES</t>
  </si>
  <si>
    <t>RUN HOUR</t>
  </si>
  <si>
    <t>END BREAKS</t>
  </si>
  <si>
    <t>DOFFING LOSSES</t>
  </si>
  <si>
    <t xml:space="preserve"> CREEL/ RUN OUT LOSSES</t>
  </si>
  <si>
    <t>BREAKDOWN LOSSES</t>
  </si>
  <si>
    <t>TIMELINE</t>
  </si>
  <si>
    <t>CELL-NO.     CUMULATIVE TRACK SHEET</t>
  </si>
  <si>
    <t>ORANGE LINE</t>
  </si>
  <si>
    <t>SHIFT-1</t>
  </si>
  <si>
    <t>SHIFT-2</t>
  </si>
  <si>
    <t>SHIFT-3</t>
  </si>
  <si>
    <t>CONSOLIDATED STOPPAGE REPORT</t>
  </si>
  <si>
    <t>SHIFT-A</t>
  </si>
  <si>
    <t>SHIFT-B</t>
  </si>
  <si>
    <t>SHIFT-C</t>
  </si>
  <si>
    <t>RELIEVER</t>
  </si>
  <si>
    <t>BELTS, CHAINS &amp; PULLEY DRIVES</t>
  </si>
  <si>
    <t>GILL/ DRAFTING ZONES</t>
  </si>
  <si>
    <t>HYDRAULICS, TURNTABLE &amp; SUCTION ZONES</t>
  </si>
  <si>
    <t>LUBRICATION, COILER DRIVES &amp; CBM DATA MANAGEMENT</t>
  </si>
  <si>
    <t>CONFORMANCE OF SCHEDULES</t>
  </si>
  <si>
    <t>LOGGING-IN OF TOLERANCES FOR EACH AM ACTIVITY</t>
  </si>
  <si>
    <t>ECL, WHY-WHY WITH GM, MTBF TRACKING WITH JULIUS &amp;  QUALITY STDS WITH MPM STDS</t>
  </si>
  <si>
    <t xml:space="preserve">CONFORMANCE OF DWM REPORTING SYSTEMS WITH ANALYSIS OF GAPS </t>
  </si>
  <si>
    <t xml:space="preserve">CO-ORDINATING WITH MAINT. FOR COMPREHENSIVE ANALYSIS OF BREAKDOWNS AND REPORTING TO PM  </t>
  </si>
  <si>
    <t xml:space="preserve">CONFORMANCE OF PREPARATORY RUN-TIME , PRODUCTION , QUALITY AND DISCIPLINE IN IMPLEMENTING SYSTEMS </t>
  </si>
  <si>
    <t>COLOURED LINES PERFORMANCE ANALYSIS</t>
  </si>
  <si>
    <t>TRIAL PERIOD - JULY-2013 - DECEMBER-2013</t>
  </si>
  <si>
    <t>LOGGING-IN OF TOLERANCES FOR EACH PM ACTIVITY</t>
  </si>
  <si>
    <t>SPINDLE ZONES</t>
  </si>
  <si>
    <t>IDLES</t>
  </si>
  <si>
    <t>DRAFTING ZONES</t>
  </si>
  <si>
    <t>LUBRICATION &amp; CBM DATA MANAGEMENT</t>
  </si>
  <si>
    <t>TRIAL PERIOD - JULY - 2013- DECEMBER-2013</t>
  </si>
  <si>
    <t>WORK GROUP - 1</t>
  </si>
  <si>
    <t>WORK GROUP - 2</t>
  </si>
  <si>
    <t>WORK GROUP - 3</t>
  </si>
  <si>
    <t>WORK GROUP - 4</t>
  </si>
  <si>
    <t>WORK GROUP - 5</t>
  </si>
  <si>
    <t>ACCOUNTABILITY MATRIX</t>
  </si>
  <si>
    <r>
      <t xml:space="preserve">DAILY REPORT WITH MAINT. AT 10 AM - </t>
    </r>
    <r>
      <rPr>
        <b/>
        <sz val="12"/>
        <color theme="1"/>
        <rFont val="Calibri"/>
        <family val="2"/>
        <scheme val="minor"/>
      </rPr>
      <t>Production Manager</t>
    </r>
  </si>
  <si>
    <t>NICHOLAS OPIYO - TRIAL RING SPINNING INCHARGE</t>
  </si>
  <si>
    <r>
      <t xml:space="preserve">DAILY REPORT WITH MAINT. AT 3:45 PM - </t>
    </r>
    <r>
      <rPr>
        <b/>
        <sz val="12"/>
        <color theme="1"/>
        <rFont val="Calibri"/>
        <family val="2"/>
        <scheme val="minor"/>
      </rPr>
      <t>Production Manager</t>
    </r>
  </si>
  <si>
    <r>
      <t xml:space="preserve">DAILY REPORT AT 3:45 PM - </t>
    </r>
    <r>
      <rPr>
        <b/>
        <sz val="12"/>
        <color theme="1"/>
        <rFont val="Calibri"/>
        <family val="2"/>
        <scheme val="minor"/>
      </rPr>
      <t>Production Manager</t>
    </r>
  </si>
  <si>
    <t>ACCOUNTABILITY MATRIX - PRODUCTION FUNCTIONS</t>
  </si>
  <si>
    <t>ACCOUNTABILITY MATRIX - MAINTENANCE FUNCTIONS</t>
  </si>
  <si>
    <t>DRUM ZONES</t>
  </si>
  <si>
    <t>LUBRICATION, MAGAZINE DRIVES &amp; CBM DATA MANAGEMENT</t>
  </si>
  <si>
    <t>MAIN DRIVES</t>
  </si>
  <si>
    <t>SPILICER ZONES, UPPER SUCTION ARM, GRIPPER ZONES, ELECTRONIC YARN CLEARERS</t>
  </si>
  <si>
    <t>TANGENTIAL DRIVES ON MACHINE</t>
  </si>
  <si>
    <t>POT ASSEMBLY, DRUM ASSEMBLY, YARN TRAVERSING GUIDE</t>
  </si>
  <si>
    <t>TRAVERSING MECHANISM - GEAR BOX</t>
  </si>
  <si>
    <t>COILER ASSEMBLY, DRUM ASSEMBLY, YARN TRAVERSING GUIDE</t>
  </si>
  <si>
    <t>CONVEYOR BELTS</t>
  </si>
  <si>
    <t>LUBRICATION &amp; CBM</t>
  </si>
  <si>
    <t>STEAM CHAMBER, STEAM TRAPS, STEAM PIPES</t>
  </si>
  <si>
    <t xml:space="preserve">CONFORMANCE OF MACHINERY RUN-TIME , PRODUCTION , QUALITY AND DISCIPLINE IN IMPLEMENTING SYSTEMS </t>
  </si>
  <si>
    <t xml:space="preserve">CONFORMANCE OF RUN-TIME , PRODUCTION , QUALITY AND DISCIPLINE IN IMPLEMENTING SYSTEMS </t>
  </si>
  <si>
    <t>TIMOTHY OKWEMBA - TRIAL WINDING SUPERVISOR / ENGINEER - PRODUCTION &amp; MAINTENANCE + DANIEL OCHIERO - TRIAL WINDING MC APPLICATION ENGINEER</t>
  </si>
  <si>
    <t>MICHAEL KIBUGA - TRIAL TFO SUPERVISOR / ENGINEER - PRODUCTION &amp; MAINTENANCE + MOSES OMONDI - TRIAL APPLICATION ENGINEER - TFO-BALLING SYSTEMS</t>
  </si>
  <si>
    <t>JOSEPH MUNGA - TRIAL BALLING &amp; BULKING SUPERVISOR / ENGINEER - PRODUCTION &amp; MAINTENANCE + MOSES OMONDI - TRIAL APPLICATION ENGINEER - TFO - BALLING SYSTEMS</t>
  </si>
  <si>
    <r>
      <t xml:space="preserve">DAILY REPORT WITH MAINT. AT 9:30 AM - </t>
    </r>
    <r>
      <rPr>
        <b/>
        <sz val="12"/>
        <color theme="1"/>
        <rFont val="Calibri"/>
        <family val="2"/>
        <scheme val="minor"/>
      </rPr>
      <t>Production Manager</t>
    </r>
  </si>
  <si>
    <r>
      <t xml:space="preserve">DAILY REPORT WITH MAINT. AT 9:00 AM - </t>
    </r>
    <r>
      <rPr>
        <b/>
        <sz val="12"/>
        <color theme="1"/>
        <rFont val="Calibri"/>
        <family val="2"/>
        <scheme val="minor"/>
      </rPr>
      <t>Production Manager</t>
    </r>
  </si>
  <si>
    <r>
      <t xml:space="preserve">DAILY REPORT WITH MAINT. AT 9:15 AM - </t>
    </r>
    <r>
      <rPr>
        <b/>
        <sz val="12"/>
        <color theme="1"/>
        <rFont val="Calibri"/>
        <family val="2"/>
        <scheme val="minor"/>
      </rPr>
      <t>Production Manager</t>
    </r>
  </si>
  <si>
    <t>BEN MULLARI - TRIAL MAINT. SUPERVISOR / ENGG. - RING SPINNING MAINTENANCE + BARAZA - TRIAL APPLICATION ENGINEER - RING SPINNING SYSTEMS + ABEL MARANGA - TRIAL COTS BUFFING APPLICATION ENGINEER</t>
  </si>
  <si>
    <t>GEAR BOX - LUBRICATION, MACHINERY LUBRICATION</t>
  </si>
  <si>
    <t>EDWARD WENDO - TRIAL QMS SUPERVISOR  + JULIUS - TRIAL QMS APPLICATION ENGINEER + FAITH - TRIAL QMS APPLICATION ENGINEER</t>
  </si>
  <si>
    <r>
      <t xml:space="preserve">DAILY REPORT WITH MAINT. AT 4:30 PM - </t>
    </r>
    <r>
      <rPr>
        <b/>
        <sz val="12"/>
        <color theme="1"/>
        <rFont val="Calibri"/>
        <family val="2"/>
        <scheme val="minor"/>
      </rPr>
      <t>Production Manager &amp; Workshop Manager</t>
    </r>
  </si>
  <si>
    <r>
      <t xml:space="preserve">CO-ORDINATING WITH MAINT. FOR COMPREHENSIVE ANALYSIS OF </t>
    </r>
    <r>
      <rPr>
        <b/>
        <u/>
        <sz val="12"/>
        <color theme="1"/>
        <rFont val="Calibri"/>
        <family val="2"/>
        <scheme val="minor"/>
      </rPr>
      <t>QUALITY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u/>
        <sz val="12"/>
        <color theme="1"/>
        <rFont val="Calibri"/>
        <family val="2"/>
        <scheme val="minor"/>
      </rPr>
      <t>BREAKDOWNS</t>
    </r>
    <r>
      <rPr>
        <sz val="12"/>
        <color theme="1"/>
        <rFont val="Calibri"/>
        <family val="2"/>
        <scheme val="minor"/>
      </rPr>
      <t xml:space="preserve"> AND REPORTING TO PM  &amp; WM</t>
    </r>
  </si>
  <si>
    <t xml:space="preserve">CONFORMANCE OF RIGHT QUALITY AT THE DESIRED TARGETED PRODUCTIVITY LEVELS </t>
  </si>
  <si>
    <t>CBM RAW DATA INPUT</t>
  </si>
  <si>
    <t>LOGGING-IN OF OUTLIERS</t>
  </si>
  <si>
    <t>ANALYSIS OF CAUSAL EFFECTS</t>
  </si>
  <si>
    <t>IMPLEMENTING EXPERT SOFTWARE SOLUTIONS</t>
  </si>
  <si>
    <t xml:space="preserve">ECL, WHY-WHY WITH GM, MTBF-QUALITY TRACKING </t>
  </si>
  <si>
    <t>CONFORMANCE OF DATA MANAGEMENT SCHEDULES</t>
  </si>
  <si>
    <r>
      <t xml:space="preserve">LOGGING-IN OF </t>
    </r>
    <r>
      <rPr>
        <b/>
        <u/>
        <sz val="12"/>
        <color theme="1"/>
        <rFont val="Calibri"/>
        <family val="2"/>
        <scheme val="minor"/>
      </rPr>
      <t>CQI TRENDS</t>
    </r>
    <r>
      <rPr>
        <sz val="12"/>
        <color theme="1"/>
        <rFont val="Calibri"/>
        <family val="2"/>
        <scheme val="minor"/>
      </rPr>
      <t xml:space="preserve"> WITH ANALYSIS FOR CORRECTIONS</t>
    </r>
  </si>
  <si>
    <t>PREPARATORY MANAGEMENT SYSTEMS - ACCOUNTABILITY MATRIX</t>
  </si>
  <si>
    <t>RING SPINNING MANAGEMENT SYSTEMS - ACCOUNTABILITY MATRIX</t>
  </si>
  <si>
    <t>QUALITY MANAGEMENT SYSTEMS</t>
  </si>
  <si>
    <t>END PRODUCT MANAGEMENT SYSTEMS - ACCOUNTABILITY MATRIX</t>
  </si>
  <si>
    <t>WINDING MANAGEMENT SYSTEMS - ACCOUNTABILITY MATRIX</t>
  </si>
  <si>
    <t>TFO MANAGEMENT SYSTEMS - ACCOUNTABILITY MATRIX</t>
  </si>
  <si>
    <t>HEBRON NDEGWA - TRIAL SPINNING  PREPARATORY INCHARGE</t>
  </si>
  <si>
    <t>DATED</t>
  </si>
  <si>
    <t>RF NO.</t>
  </si>
  <si>
    <t>TIME START</t>
  </si>
  <si>
    <t>TIME END</t>
  </si>
  <si>
    <t>ESTIMATED DOWNTIME</t>
  </si>
  <si>
    <t>SL -5</t>
  </si>
  <si>
    <t>R-8</t>
  </si>
  <si>
    <t>CYCLE-1</t>
  </si>
  <si>
    <t>CYCLE-2</t>
  </si>
  <si>
    <t>CYCLE-3</t>
  </si>
  <si>
    <t>12:00 NOON</t>
  </si>
  <si>
    <t>2HRS</t>
  </si>
  <si>
    <t>3 HRS</t>
  </si>
  <si>
    <t>2 HRS</t>
  </si>
  <si>
    <t>IDLES CONSISTENTLY &lt;100 SPINDLES</t>
  </si>
  <si>
    <t>BREAKAGE MEDIAN &lt;3%</t>
  </si>
  <si>
    <t>IMPACT-1</t>
  </si>
  <si>
    <t>IMPACT-2</t>
  </si>
  <si>
    <t>IDLES CONSISTENTLY &lt;50 SPINDLES</t>
  </si>
  <si>
    <t>BREAKAGE MEDIAN &lt;2.5%</t>
  </si>
  <si>
    <t>IDLES CONSISTENTLY &lt;=10</t>
  </si>
  <si>
    <t>BREAKAGE MEDIAN &lt;1.0%</t>
  </si>
  <si>
    <t>CYCLE TIME</t>
  </si>
  <si>
    <t>RF MAINTENANCE SCHEDULES (PM)</t>
  </si>
  <si>
    <t>PARAMETER</t>
  </si>
  <si>
    <t>THRESHOLD MODULES - PERFORMANCE VARIABLES</t>
  </si>
  <si>
    <t>DELIVERY POINTS</t>
  </si>
  <si>
    <t>ENERGY</t>
  </si>
  <si>
    <t>APPLICATION LOAD-SPEED INTERFACE</t>
  </si>
  <si>
    <t>SAFETY</t>
  </si>
  <si>
    <t>MACHINERY        REENGINEERING</t>
  </si>
  <si>
    <t>APPLIED LOAD FLUCTUATION BANDWIDTH</t>
  </si>
  <si>
    <t>PCB ACTIVITY TRACKSHEET</t>
  </si>
  <si>
    <t>CIRCUITRY ACTIVITY TRACKSHEET</t>
  </si>
  <si>
    <t>THERMOMETRIC CHANGE</t>
  </si>
  <si>
    <t>ELECT. MAINT. EXPENSES</t>
  </si>
  <si>
    <t>KWH /KG</t>
  </si>
  <si>
    <t>MTBF-ELECTRICAL</t>
  </si>
  <si>
    <t>Q2-30%</t>
  </si>
  <si>
    <t>Q2-25%</t>
  </si>
  <si>
    <t>CHECK SHEET GENERATION AND DATA ASSIMILATION FOR ANALYSIS</t>
  </si>
  <si>
    <t>Q2 -20%</t>
  </si>
  <si>
    <t>Q2 - 50%</t>
  </si>
  <si>
    <t>Q2 - 30%</t>
  </si>
  <si>
    <t>RISK ASSESSMENT SHEET (RAS) FOR CLASSIFIED ZONES</t>
  </si>
  <si>
    <t>TRIAL RUN (RAS) - ACTION PLANS IMPLEMENTATION IN HIGH RISK ZONES</t>
  </si>
  <si>
    <t>Q2 - MINOR -70% REDUCTION</t>
  </si>
  <si>
    <t>MAJOR- NIL</t>
  </si>
  <si>
    <t>30% INCREASE IN MARSHALS IN CLASSES-A/B/C RISKS</t>
  </si>
  <si>
    <t>VIBRATION ABSORPTION PADS</t>
  </si>
  <si>
    <t>COPPER SINK FOR TEMPERATURE REDUCTION IN SEYDEL GEAR BOX + HYDRAULIC CHAMBER</t>
  </si>
  <si>
    <t>CONVERSION OF BEARINGS IN THE PREPARATORY AND IN SELECT AREAS OF RF</t>
  </si>
  <si>
    <t>CONVERSION OF HIGH RISK GEARS FOR EFFICIENT TRANSMISSION AND ZERO DEFECTS</t>
  </si>
  <si>
    <t>FLUID REENGINEERING</t>
  </si>
  <si>
    <t>MECH MAINT. EXPENSES</t>
  </si>
  <si>
    <t>Q2-80%</t>
  </si>
  <si>
    <t>MTBF-MECHANICAL</t>
  </si>
  <si>
    <t>Q2 - 80%</t>
  </si>
  <si>
    <t>ODHIAMBO</t>
  </si>
  <si>
    <t>ORUCHCHO</t>
  </si>
  <si>
    <t>DANIEL OCHARO</t>
  </si>
  <si>
    <t>MICHAEL KIBUGA</t>
  </si>
  <si>
    <t>MOSES OMONDI</t>
  </si>
  <si>
    <t>TIMOTHY OKWEMBA</t>
  </si>
  <si>
    <t>JOSEPH MUNGA</t>
  </si>
  <si>
    <t>ROBERT KASUKU</t>
  </si>
  <si>
    <t>DAY</t>
  </si>
  <si>
    <t>MONDAY</t>
  </si>
  <si>
    <t>TUESDAY</t>
  </si>
  <si>
    <t>WEDNESDAY</t>
  </si>
  <si>
    <t>THURSDAY</t>
  </si>
  <si>
    <t>FRIDAY</t>
  </si>
  <si>
    <t>BALLER-1</t>
  </si>
  <si>
    <t>BALLER-2</t>
  </si>
  <si>
    <t>BALLER-3</t>
  </si>
  <si>
    <t>BALLER-4</t>
  </si>
  <si>
    <t>BALLER-5</t>
  </si>
  <si>
    <t>BALLER-6</t>
  </si>
  <si>
    <t>SATURDAY</t>
  </si>
  <si>
    <t>7 AM - 8 AM</t>
  </si>
  <si>
    <t>8 AM - 9 AM</t>
  </si>
  <si>
    <t>VJ-1</t>
  </si>
  <si>
    <t>VJ-2</t>
  </si>
  <si>
    <t>VJ-3</t>
  </si>
  <si>
    <t>VOLK-1</t>
  </si>
  <si>
    <t>MURATA-1</t>
  </si>
  <si>
    <t>MURATA-3</t>
  </si>
  <si>
    <t>ASSEMBLY-1</t>
  </si>
  <si>
    <t>ASSEMBLY-2</t>
  </si>
  <si>
    <t>ASSEMBLY-3</t>
  </si>
  <si>
    <t>PS METTLER</t>
  </si>
  <si>
    <t>SUPERBA-1</t>
  </si>
  <si>
    <t>SUPERBA-2</t>
  </si>
  <si>
    <t>11:00 AM - 1:00 PM</t>
  </si>
  <si>
    <t>SUPERBA-3</t>
  </si>
  <si>
    <t>VOLK-2</t>
  </si>
  <si>
    <t>VOLK-3</t>
  </si>
  <si>
    <t>9:00 AM - 11:00 AM</t>
  </si>
  <si>
    <t>2 PM-4 PM</t>
  </si>
  <si>
    <t>MURATA 7 V/ AC-338/SAVIO</t>
  </si>
  <si>
    <t>WEEK-2</t>
  </si>
  <si>
    <t>WEEK-1</t>
  </si>
  <si>
    <t>SEYDEL</t>
  </si>
  <si>
    <t>REBREAKER</t>
  </si>
  <si>
    <t>CHAIN GILL</t>
  </si>
  <si>
    <t>FM 20</t>
  </si>
  <si>
    <t>7 AM -9 AM</t>
  </si>
  <si>
    <t>7 AM - 9 AM</t>
  </si>
  <si>
    <t>FM-8</t>
  </si>
  <si>
    <t>MONDAY - SATURDAY</t>
  </si>
  <si>
    <t>9 AM - 10 AM</t>
  </si>
  <si>
    <t>TEAM-A</t>
  </si>
  <si>
    <t>TEAM - B</t>
  </si>
  <si>
    <t>VALIDATION-EDUCATION -IMPLEMENTATION LOOP COMPLETION  WITH DOCUMENTATION</t>
  </si>
  <si>
    <t>QMS</t>
  </si>
  <si>
    <t>SECONDARY AND THRESHOLD ANALYSIS</t>
  </si>
  <si>
    <t>Q2 - CQI&gt;=8.5</t>
  </si>
  <si>
    <t>THRESHOLD CHANGE BY 5% AFTER 25 TREND CYCLES</t>
  </si>
  <si>
    <t>MACHINE</t>
  </si>
  <si>
    <t>AC 338</t>
  </si>
  <si>
    <t>MURATA 7 V</t>
  </si>
  <si>
    <t>SAVIO</t>
  </si>
  <si>
    <t>CLEANING</t>
  </si>
  <si>
    <t>11 AM-11:15 AM</t>
  </si>
  <si>
    <t>6 PM - 6:15 PM</t>
  </si>
  <si>
    <t>3 AM- 3:15 AM</t>
  </si>
  <si>
    <t xml:space="preserve"> </t>
  </si>
  <si>
    <t>VINCENT ODHIAMBO</t>
  </si>
  <si>
    <t>MATHIAS MWIMAH</t>
  </si>
  <si>
    <t>11:15 AM - 11:30 AM</t>
  </si>
  <si>
    <t>6:15 PM - 6:30 PM</t>
  </si>
  <si>
    <t>3:15 AM - 3:30 AM</t>
  </si>
  <si>
    <t>WINDING SYSTEMS</t>
  </si>
  <si>
    <t>AC-338</t>
  </si>
  <si>
    <t>TIME</t>
  </si>
  <si>
    <t>MURATA 7V</t>
  </si>
  <si>
    <t>PRODUCTION ANALYSIS</t>
  </si>
  <si>
    <t>RF COP INVENTORY</t>
  </si>
  <si>
    <t>PACKAGE INVENTORY</t>
  </si>
  <si>
    <t>OVERALL GAP ANALYSIS</t>
  </si>
  <si>
    <t>DRUM NO</t>
  </si>
  <si>
    <t>EFFICIENCY</t>
  </si>
  <si>
    <t>REPEATER%</t>
  </si>
  <si>
    <t>RED LIGHT %</t>
  </si>
  <si>
    <t>YELLOW LIGHT %</t>
  </si>
  <si>
    <t>AC-338 PERFORMANCE ANALYSIS</t>
  </si>
  <si>
    <t>MURATA 7 V PERFORMANCE ANALYSIS</t>
  </si>
  <si>
    <t>MURATA 7V PERFORMANCE ANALYSIS</t>
  </si>
  <si>
    <t>MURATA 7 II PERFORMANCE ANALYSIS</t>
  </si>
  <si>
    <t>SAVIO PERFORMANCE ANALYSIS</t>
  </si>
  <si>
    <t>LHS</t>
  </si>
  <si>
    <t>RHS</t>
  </si>
  <si>
    <t>TWISTER PERFORMANCE ANALYSIS</t>
  </si>
  <si>
    <t>FINISHED CONES</t>
  </si>
  <si>
    <t>FEED CHEESES</t>
  </si>
  <si>
    <t>BULKING PERFORMANCE ANALYIS</t>
  </si>
  <si>
    <t>HEAD-1</t>
  </si>
  <si>
    <t>HEAD-2</t>
  </si>
  <si>
    <t>HEAD-3</t>
  </si>
  <si>
    <t>HEAD-4</t>
  </si>
  <si>
    <t>HEAD-5</t>
  </si>
  <si>
    <t>HEAD-6</t>
  </si>
  <si>
    <t>HEAD-7</t>
  </si>
  <si>
    <t>HEAD-8</t>
  </si>
  <si>
    <t>HEAD-1-4</t>
  </si>
  <si>
    <t>HEAD-5-8</t>
  </si>
  <si>
    <t>WIP ANALYSIS</t>
  </si>
  <si>
    <t>BULKED CONES STOCK</t>
  </si>
  <si>
    <t>UNBULKED CONES STOCK</t>
  </si>
  <si>
    <t>CHRONOLOGICAL ANALYSIS</t>
  </si>
  <si>
    <t>BULKING DWM</t>
  </si>
  <si>
    <t>HEADS - 1-20</t>
  </si>
  <si>
    <t>BALES ANALYSIS</t>
  </si>
  <si>
    <t>INVENTORY</t>
  </si>
  <si>
    <t>HALF-BALES</t>
  </si>
  <si>
    <t>FULL-BALES</t>
  </si>
  <si>
    <t>BALLING DWM</t>
  </si>
  <si>
    <t>HEAD NO:</t>
  </si>
  <si>
    <t>DAMAGED BALL</t>
  </si>
  <si>
    <t>BROKEN SPRING</t>
  </si>
  <si>
    <t>YARN BREAK</t>
  </si>
  <si>
    <t>RUN HOURS</t>
  </si>
  <si>
    <t>DETENTION ANALYSIS</t>
  </si>
  <si>
    <t>TURNTABLE</t>
  </si>
  <si>
    <t>DRIVES</t>
  </si>
  <si>
    <t>COILER</t>
  </si>
  <si>
    <t>DRAFTING ROLLERS</t>
  </si>
  <si>
    <t>FALLER ZONE</t>
  </si>
  <si>
    <t>JH</t>
  </si>
  <si>
    <t>INPUT STOCK</t>
  </si>
  <si>
    <t>ON MACHINE</t>
  </si>
  <si>
    <t>OUTPUT STOCK</t>
  </si>
  <si>
    <t>LOT DETAILS</t>
  </si>
  <si>
    <t>ELECTRICAL CIRCUITRY</t>
  </si>
  <si>
    <t>MOTOR</t>
  </si>
  <si>
    <r>
      <t xml:space="preserve">CONSOLIDATED PREPARATORY DWM SHEET - </t>
    </r>
    <r>
      <rPr>
        <b/>
        <sz val="14"/>
        <color theme="1"/>
        <rFont val="Calibri"/>
        <family val="2"/>
        <scheme val="minor"/>
      </rPr>
      <t>CELL-2 : BLUE LINE</t>
    </r>
  </si>
  <si>
    <r>
      <t xml:space="preserve">CONSOLIDATED PREPARATORY DWM SHEET - </t>
    </r>
    <r>
      <rPr>
        <b/>
        <sz val="14"/>
        <color theme="1"/>
        <rFont val="Calibri"/>
        <family val="2"/>
        <scheme val="minor"/>
      </rPr>
      <t>CELL-4 : ORANGE LINE</t>
    </r>
  </si>
  <si>
    <r>
      <t xml:space="preserve">CONSOLIDATED PREPARATORY DWM SHEET - </t>
    </r>
    <r>
      <rPr>
        <b/>
        <sz val="14"/>
        <color theme="1"/>
        <rFont val="Calibri"/>
        <family val="2"/>
        <scheme val="minor"/>
      </rPr>
      <t>CELL-3 : PINK LINE</t>
    </r>
  </si>
  <si>
    <r>
      <t xml:space="preserve">CONSOLIDATED PREPARATORY DWM SHEET - </t>
    </r>
    <r>
      <rPr>
        <b/>
        <sz val="14"/>
        <color theme="1"/>
        <rFont val="Calibri"/>
        <family val="2"/>
        <scheme val="minor"/>
      </rPr>
      <t>CELL-1 - SEYDEL-REBREAKER-CHAIN GILL</t>
    </r>
  </si>
  <si>
    <t>M/C SPEED</t>
  </si>
  <si>
    <t>GMS/METER</t>
  </si>
  <si>
    <t>SEYDEL TARGETS</t>
  </si>
  <si>
    <t>WASTE/HR. - KGS.</t>
  </si>
  <si>
    <t>PRODUCTION -KGS./ HR.</t>
  </si>
  <si>
    <t>KGS</t>
  </si>
  <si>
    <t>CANS</t>
  </si>
  <si>
    <t>DETENTION</t>
  </si>
  <si>
    <t xml:space="preserve">STEAM </t>
  </si>
  <si>
    <t>BREAKING CYLINDER LEAKAGE</t>
  </si>
  <si>
    <t>G SHAFT</t>
  </si>
  <si>
    <t>BEARING FAILURE</t>
  </si>
  <si>
    <t>HYDRAULIC FAILURE</t>
  </si>
  <si>
    <t>DATED:</t>
  </si>
  <si>
    <t>LOT DETAILS:</t>
  </si>
  <si>
    <t>ELECTICAL CIRCUITRY / MOTOR</t>
  </si>
  <si>
    <t>CHAIN GILL TARGETS</t>
  </si>
  <si>
    <t>BLUE LINE - BREAKER TARGETS</t>
  </si>
  <si>
    <t>BLUE LINE - FINISHER TARGETS</t>
  </si>
  <si>
    <t>PINK LINE - BREAKER TARGETS</t>
  </si>
  <si>
    <t>PINK LINE - FINISHER TARGETS</t>
  </si>
  <si>
    <t>HYDRAULIC LOAD</t>
  </si>
  <si>
    <t>SUCTION</t>
  </si>
  <si>
    <t>COILER FAILURE</t>
  </si>
  <si>
    <t>FALLER PIN/ CHAIN GILL / AUTOLEVELLER</t>
  </si>
  <si>
    <t>ORANGE LINE - BREAKER TARGETS</t>
  </si>
  <si>
    <t>ORANGE LINE - FINISHER TARGETS</t>
  </si>
  <si>
    <t xml:space="preserve">Hebron Ndegwa </t>
  </si>
  <si>
    <t>NAME</t>
  </si>
  <si>
    <t>RESPONSIBILITY</t>
  </si>
  <si>
    <t>Eulid Wachira</t>
  </si>
  <si>
    <t>Issac Njuguna</t>
  </si>
  <si>
    <t>Application engg- electr</t>
  </si>
  <si>
    <t>Maintenance Grid</t>
  </si>
  <si>
    <t>Production Grid</t>
  </si>
  <si>
    <t>Overall Operations</t>
  </si>
  <si>
    <t>TARGET DESIGNATION IN JANUARY-2014</t>
  </si>
  <si>
    <t>Preparatory &amp; Finishing (twisters-bulking-balling) Operations Incharge</t>
  </si>
  <si>
    <t>Maintenance engineer- preparatory</t>
  </si>
  <si>
    <t>Application engineer- (machining) preparatory</t>
  </si>
  <si>
    <t>Area of responsibility</t>
  </si>
  <si>
    <t>Nicholas Opiyo</t>
  </si>
  <si>
    <t>RF &amp; Winding- Operations Incharge</t>
  </si>
  <si>
    <t>Ben Mullari</t>
  </si>
  <si>
    <t>Baraza</t>
  </si>
  <si>
    <t>Sr. Vice Captains</t>
  </si>
  <si>
    <t>ORGANIZATIONAL CHART</t>
  </si>
  <si>
    <t>Timothy Okwemba</t>
  </si>
  <si>
    <t>Joseph Munga</t>
  </si>
  <si>
    <t>Michael Kibuga</t>
  </si>
  <si>
    <t>Maintenance Engineer- Bulking and Balling</t>
  </si>
  <si>
    <t>Maintenance engineer- Twisting systems</t>
  </si>
  <si>
    <t>Maintenance Engineer- Winding Systems</t>
  </si>
  <si>
    <t>Daniel Ochcharo</t>
  </si>
  <si>
    <t>Moses Omondi</t>
  </si>
  <si>
    <t>Vincent Odhiambo</t>
  </si>
  <si>
    <t>Matthias Mwimah</t>
  </si>
  <si>
    <t>Application engineer- (machining) RF</t>
  </si>
  <si>
    <t>Maintenance engineer- RF</t>
  </si>
  <si>
    <t xml:space="preserve">Application engineers - machining </t>
  </si>
  <si>
    <t>twisters, winding</t>
  </si>
  <si>
    <t>balling &amp; bulking</t>
  </si>
  <si>
    <t>Maintenance engineers- finishing zone</t>
  </si>
  <si>
    <t>Application engineers- electrical</t>
  </si>
  <si>
    <t>TEAMS SHALL BE HEADED BY RESPECTIVE OPERATIONS - INCHARGES AND REPORTING TO PM</t>
  </si>
  <si>
    <t>OPERATIONS-INCHARGES SHALL BE ASSISTED BY THE MAINTENANCE  AND THE APPLICATION ENGINEERS IN PERFORMING THE DUTIES</t>
  </si>
  <si>
    <t xml:space="preserve">Vice-Captains- Preparatory &amp; Finishing </t>
  </si>
  <si>
    <t>ORGANIZATIONAL CHART - CONTINUED</t>
  </si>
  <si>
    <t>APPLICATION ENGINEERS - ELECTRICAL SHALL BE REPORTING TO THE CONCERNED MAINTENANCE ENGINEER AS WELL AS OPERATIONS-INCHARGES FOR THEIR ROUTINE ACTIVITIES, BREAKDOWNS AND ANALYSES OF ELECTRICAL STOPPAGES. The appraisals of all application engineers shall be done by both the maintenance engineer and then the concerned operations-I/C</t>
  </si>
  <si>
    <r>
      <rPr>
        <b/>
        <sz val="12"/>
        <color theme="1"/>
        <rFont val="Times New Roman"/>
        <family val="1"/>
      </rPr>
      <t>Team Leaders -</t>
    </r>
    <r>
      <rPr>
        <sz val="12"/>
        <color theme="1"/>
        <rFont val="Times New Roman"/>
        <family val="1"/>
      </rPr>
      <t xml:space="preserve"> preparatory: 1) Elam Sipanji, 2) Titus Induranji, 3) Simon Musyoka</t>
    </r>
  </si>
  <si>
    <t>Sammy Ruto</t>
  </si>
  <si>
    <t>Sammy Macharia</t>
  </si>
  <si>
    <t>Kennedy Ondicho</t>
  </si>
  <si>
    <t>Team Leaders - Twisters-Bulking-Balling</t>
  </si>
  <si>
    <t>J. Ogeto &amp; E. Otieno</t>
  </si>
  <si>
    <t>Moses Maina &amp; F. Gitonga</t>
  </si>
  <si>
    <t>Fredrick</t>
  </si>
  <si>
    <t>Application engineer- (elect) RF &amp; Preparatory</t>
  </si>
  <si>
    <t>Vice Captains -1) George Makworo, 2) John Kamau, 3) Ishmael Moseti</t>
  </si>
  <si>
    <t>Application engineer- (elect) preparatory &amp; RF</t>
  </si>
  <si>
    <t>NOTES</t>
  </si>
  <si>
    <r>
      <rPr>
        <b/>
        <u/>
        <sz val="12"/>
        <rFont val="Book Antiqua"/>
        <family val="1"/>
      </rPr>
      <t>1</t>
    </r>
    <r>
      <rPr>
        <sz val="12"/>
        <rFont val="Book Antiqua"/>
        <family val="1"/>
      </rPr>
      <t>. ORGANIZE EMPTIES FOR ALL 5 MACHINES ON THE DOFFING LINE</t>
    </r>
  </si>
  <si>
    <r>
      <rPr>
        <b/>
        <u/>
        <sz val="12"/>
        <rFont val="Book Antiqua"/>
        <family val="1"/>
      </rPr>
      <t>2</t>
    </r>
    <r>
      <rPr>
        <sz val="12"/>
        <rFont val="Book Antiqua"/>
        <family val="1"/>
      </rPr>
      <t xml:space="preserve">. TAKE UP POSITIONS </t>
    </r>
    <r>
      <rPr>
        <b/>
        <sz val="12"/>
        <rFont val="Book Antiqua"/>
        <family val="1"/>
      </rPr>
      <t>A-F</t>
    </r>
    <r>
      <rPr>
        <sz val="12"/>
        <rFont val="Book Antiqua"/>
        <family val="1"/>
      </rPr>
      <t xml:space="preserve"> PRIOR TO MACHINE STOPPAGE FOR DOFFING</t>
    </r>
  </si>
  <si>
    <r>
      <rPr>
        <b/>
        <u/>
        <sz val="12"/>
        <rFont val="Book Antiqua"/>
        <family val="1"/>
      </rPr>
      <t>3</t>
    </r>
    <r>
      <rPr>
        <sz val="12"/>
        <rFont val="Book Antiqua"/>
        <family val="1"/>
      </rPr>
      <t>. DOFF</t>
    </r>
  </si>
  <si>
    <r>
      <rPr>
        <b/>
        <u/>
        <sz val="12"/>
        <rFont val="Book Antiqua"/>
        <family val="1"/>
      </rPr>
      <t>4</t>
    </r>
    <r>
      <rPr>
        <sz val="12"/>
        <rFont val="Book Antiqua"/>
        <family val="1"/>
      </rPr>
      <t>. GAIT UP COMPLETELY ON RESTARTING</t>
    </r>
  </si>
  <si>
    <r>
      <rPr>
        <b/>
        <u/>
        <sz val="12"/>
        <rFont val="Book Antiqua"/>
        <family val="1"/>
      </rPr>
      <t>5</t>
    </r>
    <r>
      <rPr>
        <sz val="12"/>
        <rFont val="Book Antiqua"/>
        <family val="1"/>
      </rPr>
      <t>. CLEAR DOFFING CYCLE WITHIN 20 MINUTES</t>
    </r>
  </si>
  <si>
    <r>
      <rPr>
        <b/>
        <u/>
        <sz val="12"/>
        <rFont val="Book Antiqua"/>
        <family val="1"/>
      </rPr>
      <t>6</t>
    </r>
    <r>
      <rPr>
        <sz val="12"/>
        <rFont val="Book Antiqua"/>
        <family val="1"/>
      </rPr>
      <t>. CREEL UP BETWEEN CYCLE-1 &amp; 2</t>
    </r>
  </si>
  <si>
    <r>
      <rPr>
        <b/>
        <u/>
        <sz val="12"/>
        <rFont val="Book Antiqua"/>
        <family val="1"/>
      </rPr>
      <t>7</t>
    </r>
    <r>
      <rPr>
        <sz val="12"/>
        <rFont val="Book Antiqua"/>
        <family val="1"/>
      </rPr>
      <t>. CLEAN DRAFTING ZONES IN POSITIONS A-F BETWEEN CYCLES</t>
    </r>
  </si>
  <si>
    <r>
      <rPr>
        <b/>
        <u/>
        <sz val="12"/>
        <rFont val="Book Antiqua"/>
        <family val="1"/>
      </rPr>
      <t>8</t>
    </r>
    <r>
      <rPr>
        <sz val="12"/>
        <rFont val="Book Antiqua"/>
        <family val="1"/>
      </rPr>
      <t>. CLEAN LIFTING TAPES AND JOCKEY PULLEYS WITHIN 20 MINUTES AFTER DOFF RE-START</t>
    </r>
  </si>
  <si>
    <r>
      <rPr>
        <b/>
        <u/>
        <sz val="12"/>
        <rFont val="Book Antiqua"/>
        <family val="1"/>
      </rPr>
      <t>9</t>
    </r>
    <r>
      <rPr>
        <sz val="12"/>
        <rFont val="Book Antiqua"/>
        <family val="1"/>
      </rPr>
      <t>. CREEL CLEANING BEFORE END SHIFT</t>
    </r>
  </si>
  <si>
    <t>EULID WACHIRA - TRIAL MAINT. SUPERVISOR/ ENGG. - SPINNING PREPARATORY + ISSAC NJUGUNA -TRIAL APPLICATION ENGINEER - PREPARATORY SYSTEMS + EULID OTIENO - ELECTRICAL APPLICATION ENGG</t>
  </si>
  <si>
    <t>Belt alignment</t>
  </si>
  <si>
    <t>Energy data peak i</t>
  </si>
  <si>
    <t>Vibration of shaft</t>
  </si>
  <si>
    <t>ACTIVITY</t>
  </si>
  <si>
    <t>SIGN/INDICATOR</t>
  </si>
  <si>
    <t>FRANCIS MAUTI *</t>
  </si>
  <si>
    <t>KENNETH MOGOI *</t>
  </si>
  <si>
    <t>ALLEX NYAMWARO**</t>
  </si>
  <si>
    <t>MESHACK OMARI**</t>
  </si>
  <si>
    <t>SHADRACK MAINA*</t>
  </si>
  <si>
    <t>EZEKIEL AGUTU**</t>
  </si>
  <si>
    <t>TITUS AMBENGE*</t>
  </si>
  <si>
    <t>DAVID ODHIAMBO**</t>
  </si>
  <si>
    <t>SILAS LUMATI @</t>
  </si>
  <si>
    <t>EULID OTIENO @</t>
  </si>
  <si>
    <t>BELT-PEAK</t>
  </si>
  <si>
    <t>VIB-BELT</t>
  </si>
  <si>
    <t>VIB-PEAK</t>
  </si>
  <si>
    <t>CORRE-VALUE</t>
  </si>
  <si>
    <t>CORRE-FACTOR</t>
  </si>
  <si>
    <t>BENSON MULLARI @</t>
  </si>
  <si>
    <t>ABEL MARANGA **</t>
  </si>
  <si>
    <t>EMANNUEL BARAZA **</t>
  </si>
  <si>
    <t>ISSAC NJUGUNA *</t>
  </si>
  <si>
    <t>WIKILIEF SILANO *</t>
  </si>
  <si>
    <t>KARUIKI *</t>
  </si>
  <si>
    <t>BENSON MULLARI @ + OVERALL GEMBA CAPTAIN</t>
  </si>
  <si>
    <t>EULID WACHIRA @</t>
  </si>
  <si>
    <t>JULIUS/DENNIS/EDWARD WENDO</t>
  </si>
  <si>
    <t>JULIUS/ DENNIS/EDWARD WENDO</t>
  </si>
  <si>
    <t>SILAS LUMATI /SHADRACK MAINA*</t>
  </si>
  <si>
    <t xml:space="preserve">EULID OTIENO </t>
  </si>
  <si>
    <t>SILAS LUMATI / JOSEPH - BUFFING</t>
  </si>
  <si>
    <t>FREDRICK GITONGA</t>
  </si>
  <si>
    <t>TIMOTHY OKWEMBA @ + OVERALL GEMBA CAPTAIN</t>
  </si>
  <si>
    <t>MICHAEL KIBUGA @</t>
  </si>
  <si>
    <t>ORUCHO</t>
  </si>
  <si>
    <t>MATHIAS WIMAH @</t>
  </si>
  <si>
    <t>JOSEPH MUNGA @ + GEMBA CAPTAIN</t>
  </si>
  <si>
    <t>MICHAEL KIBUGA@</t>
  </si>
  <si>
    <t>TIMOTHY OKWEMBA @</t>
  </si>
  <si>
    <t>JOSSIAH OBURE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</si>
</sst>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Book Antiqua"/>
      <family val="1"/>
    </font>
    <font>
      <sz val="12"/>
      <name val="Book Antiqua"/>
      <family val="1"/>
    </font>
    <font>
      <b/>
      <sz val="16"/>
      <name val="Book Antiqua"/>
      <family val="1"/>
    </font>
    <font>
      <b/>
      <u/>
      <sz val="12"/>
      <name val="Book Antiqua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1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8" fontId="2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8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8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8" fontId="1" fillId="0" borderId="1" xfId="0" applyNumberFormat="1" applyFont="1" applyBorder="1" applyAlignment="1">
      <alignment horizontal="center" vertical="center" wrapText="1"/>
    </xf>
    <xf numFmtId="9" fontId="1" fillId="0" borderId="1" xfId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17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  <xf numFmtId="18" fontId="0" fillId="0" borderId="4" xfId="0" applyNumberFormat="1" applyBorder="1" applyAlignment="1">
      <alignment horizontal="center" vertical="center" wrapText="1"/>
    </xf>
    <xf numFmtId="14" fontId="3" fillId="0" borderId="17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8" fontId="0" fillId="0" borderId="15" xfId="0" applyNumberFormat="1" applyBorder="1" applyAlignment="1">
      <alignment horizontal="center" vertical="center" wrapText="1"/>
    </xf>
    <xf numFmtId="18" fontId="0" fillId="0" borderId="2" xfId="0" applyNumberForma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8" fontId="8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8" fontId="8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17" fillId="7" borderId="0" xfId="0" applyFont="1" applyFill="1" applyAlignment="1">
      <alignment horizontal="center" vertical="center" wrapText="1"/>
    </xf>
    <xf numFmtId="0" fontId="17" fillId="7" borderId="6" xfId="0" applyFont="1" applyFill="1" applyBorder="1" applyAlignment="1">
      <alignment horizontal="center" vertical="center" wrapText="1"/>
    </xf>
    <xf numFmtId="1" fontId="17" fillId="7" borderId="1" xfId="0" applyNumberFormat="1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18" fontId="2" fillId="0" borderId="1" xfId="0" applyNumberFormat="1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7" fillId="7" borderId="5" xfId="0" applyFont="1" applyFill="1" applyBorder="1" applyAlignment="1">
      <alignment horizontal="center" vertical="center" wrapText="1"/>
    </xf>
    <xf numFmtId="0" fontId="17" fillId="7" borderId="7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" fontId="11" fillId="2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14" fontId="3" fillId="0" borderId="12" xfId="0" applyNumberFormat="1" applyFont="1" applyBorder="1" applyAlignment="1">
      <alignment horizontal="center" vertical="center" wrapText="1"/>
    </xf>
    <xf numFmtId="14" fontId="3" fillId="0" borderId="13" xfId="0" applyNumberFormat="1" applyFont="1" applyBorder="1" applyAlignment="1">
      <alignment horizontal="center" vertical="center" wrapText="1"/>
    </xf>
    <xf numFmtId="14" fontId="3" fillId="0" borderId="14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18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14" fontId="7" fillId="0" borderId="4" xfId="0" applyNumberFormat="1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36"/>
  <sheetViews>
    <sheetView workbookViewId="0">
      <selection activeCell="E11" sqref="E11"/>
    </sheetView>
  </sheetViews>
  <sheetFormatPr defaultRowHeight="15.75"/>
  <cols>
    <col min="1" max="1" width="9.140625" style="1"/>
    <col min="2" max="2" width="27.5703125" style="1" customWidth="1"/>
    <col min="3" max="3" width="23.7109375" style="1" customWidth="1"/>
    <col min="4" max="4" width="14.42578125" style="1" customWidth="1"/>
    <col min="5" max="5" width="11.85546875" style="1" customWidth="1"/>
    <col min="6" max="6" width="20.7109375" style="1" customWidth="1"/>
    <col min="7" max="7" width="13" style="1" customWidth="1"/>
    <col min="8" max="8" width="12.140625" style="1" customWidth="1"/>
    <col min="9" max="9" width="14.42578125" style="1" customWidth="1"/>
    <col min="10" max="10" width="15" style="1" bestFit="1" customWidth="1"/>
    <col min="11" max="11" width="20.140625" style="1" customWidth="1"/>
    <col min="12" max="12" width="10.7109375" style="1" customWidth="1"/>
    <col min="13" max="13" width="12.5703125" style="1" customWidth="1"/>
    <col min="14" max="16384" width="9.140625" style="1"/>
  </cols>
  <sheetData>
    <row r="2" spans="1:14" ht="16.5" customHeight="1">
      <c r="C2" s="117" t="s">
        <v>0</v>
      </c>
      <c r="D2" s="117"/>
      <c r="E2" s="117"/>
      <c r="F2" s="121" t="s">
        <v>1</v>
      </c>
      <c r="G2" s="121"/>
      <c r="H2" s="121"/>
      <c r="I2" s="122"/>
      <c r="J2" s="120" t="s">
        <v>164</v>
      </c>
      <c r="K2" s="120"/>
      <c r="L2" s="120"/>
      <c r="M2" s="120"/>
      <c r="N2" s="120"/>
    </row>
    <row r="3" spans="1:14" ht="49.5">
      <c r="C3" s="3" t="s">
        <v>31</v>
      </c>
      <c r="D3" s="3" t="s">
        <v>38</v>
      </c>
      <c r="E3" s="3"/>
      <c r="F3" s="9" t="s">
        <v>32</v>
      </c>
      <c r="G3" s="3" t="s">
        <v>39</v>
      </c>
      <c r="H3" s="3" t="s">
        <v>33</v>
      </c>
      <c r="I3" s="7" t="s">
        <v>34</v>
      </c>
      <c r="J3" s="11" t="s">
        <v>40</v>
      </c>
      <c r="K3" s="11" t="s">
        <v>41</v>
      </c>
      <c r="L3" s="116"/>
      <c r="M3" s="116"/>
      <c r="N3" s="116"/>
    </row>
    <row r="4" spans="1:14" ht="41.25" customHeight="1">
      <c r="C4" s="116" t="s">
        <v>35</v>
      </c>
      <c r="D4" s="116"/>
      <c r="E4" s="3"/>
      <c r="F4" s="118" t="s">
        <v>36</v>
      </c>
      <c r="G4" s="116"/>
      <c r="H4" s="116" t="s">
        <v>37</v>
      </c>
      <c r="I4" s="119"/>
      <c r="J4" s="116" t="s">
        <v>42</v>
      </c>
      <c r="K4" s="116"/>
      <c r="L4" s="116"/>
      <c r="M4" s="116"/>
      <c r="N4" s="116"/>
    </row>
    <row r="5" spans="1:14" s="2" customFormat="1" ht="33">
      <c r="A5" s="3" t="s">
        <v>46</v>
      </c>
      <c r="B5" s="3" t="s">
        <v>45</v>
      </c>
      <c r="C5" s="3" t="s">
        <v>17</v>
      </c>
      <c r="D5" s="3" t="s">
        <v>18</v>
      </c>
      <c r="E5" s="3" t="s">
        <v>19</v>
      </c>
      <c r="F5" s="9" t="s">
        <v>45</v>
      </c>
      <c r="G5" s="3" t="s">
        <v>17</v>
      </c>
      <c r="H5" s="3" t="s">
        <v>18</v>
      </c>
      <c r="I5" s="7" t="s">
        <v>43</v>
      </c>
      <c r="J5" s="3" t="s">
        <v>44</v>
      </c>
      <c r="K5" s="3" t="s">
        <v>45</v>
      </c>
      <c r="L5" s="3" t="s">
        <v>17</v>
      </c>
      <c r="M5" s="3" t="s">
        <v>18</v>
      </c>
      <c r="N5" s="3" t="s">
        <v>19</v>
      </c>
    </row>
    <row r="6" spans="1:14">
      <c r="A6" s="4">
        <v>1</v>
      </c>
      <c r="B6" s="4" t="s">
        <v>2</v>
      </c>
      <c r="C6" s="4"/>
      <c r="D6" s="4"/>
      <c r="E6" s="4"/>
      <c r="F6" s="10"/>
      <c r="G6" s="4"/>
      <c r="H6" s="4"/>
      <c r="I6" s="8"/>
      <c r="J6" s="4"/>
      <c r="K6" s="4"/>
      <c r="L6" s="4"/>
      <c r="M6" s="4"/>
      <c r="N6" s="4"/>
    </row>
    <row r="7" spans="1:14">
      <c r="A7" s="4">
        <v>2</v>
      </c>
      <c r="B7" s="4" t="s">
        <v>3</v>
      </c>
      <c r="C7" s="4"/>
      <c r="D7" s="4"/>
      <c r="E7" s="4"/>
      <c r="F7" s="10"/>
      <c r="G7" s="4"/>
      <c r="H7" s="4"/>
      <c r="I7" s="8"/>
      <c r="J7" s="4"/>
      <c r="K7" s="4"/>
      <c r="L7" s="4"/>
      <c r="M7" s="4"/>
      <c r="N7" s="4"/>
    </row>
    <row r="8" spans="1:14">
      <c r="A8" s="4">
        <v>3</v>
      </c>
      <c r="B8" s="4" t="s">
        <v>4</v>
      </c>
      <c r="C8" s="4">
        <v>3000</v>
      </c>
      <c r="D8" s="4"/>
      <c r="E8" s="4"/>
      <c r="F8" s="10"/>
      <c r="G8" s="4">
        <v>4500</v>
      </c>
      <c r="H8" s="4"/>
      <c r="I8" s="8"/>
      <c r="J8" s="4"/>
      <c r="K8" s="4"/>
      <c r="L8" s="4">
        <v>4500</v>
      </c>
      <c r="M8" s="4"/>
      <c r="N8" s="4"/>
    </row>
    <row r="9" spans="1:14" ht="16.5">
      <c r="A9" s="4">
        <v>4</v>
      </c>
      <c r="B9" s="4" t="s">
        <v>5</v>
      </c>
      <c r="C9" s="5">
        <f>(C8*1.06/(C10*C11*10^(-3)*0.85))/60</f>
        <v>10.122230710466004</v>
      </c>
      <c r="D9" s="4"/>
      <c r="E9" s="4"/>
      <c r="F9" s="10"/>
      <c r="G9" s="5">
        <f>(G8*1.06/(G10*G11*10^(-3)*0.85))/60</f>
        <v>15.183346065699007</v>
      </c>
      <c r="H9" s="4"/>
      <c r="I9" s="8"/>
      <c r="J9" s="4"/>
      <c r="K9" s="4"/>
      <c r="L9" s="5">
        <f>(L8*1.06/(L10*L11*10^(-3)*0.85))/60</f>
        <v>15.183346065699007</v>
      </c>
      <c r="M9" s="4"/>
      <c r="N9" s="4"/>
    </row>
    <row r="10" spans="1:14">
      <c r="A10" s="4">
        <v>4.0999999999999996</v>
      </c>
      <c r="B10" s="4" t="s">
        <v>6</v>
      </c>
      <c r="C10" s="4">
        <v>220</v>
      </c>
      <c r="D10" s="4"/>
      <c r="E10" s="4"/>
      <c r="F10" s="10"/>
      <c r="G10" s="4">
        <v>220</v>
      </c>
      <c r="H10" s="4"/>
      <c r="I10" s="8"/>
      <c r="J10" s="4"/>
      <c r="K10" s="4"/>
      <c r="L10" s="4">
        <v>220</v>
      </c>
      <c r="M10" s="4"/>
      <c r="N10" s="4"/>
    </row>
    <row r="11" spans="1:14">
      <c r="A11" s="4">
        <v>4.2</v>
      </c>
      <c r="B11" s="4" t="s">
        <v>7</v>
      </c>
      <c r="C11" s="4">
        <v>28</v>
      </c>
      <c r="D11" s="4"/>
      <c r="E11" s="4"/>
      <c r="F11" s="10"/>
      <c r="G11" s="4">
        <v>28</v>
      </c>
      <c r="H11" s="4"/>
      <c r="I11" s="8"/>
      <c r="J11" s="4"/>
      <c r="K11" s="4"/>
      <c r="L11" s="4">
        <v>28</v>
      </c>
      <c r="M11" s="4"/>
      <c r="N11" s="4"/>
    </row>
    <row r="12" spans="1:14">
      <c r="A12" s="4"/>
      <c r="B12" s="4" t="s">
        <v>27</v>
      </c>
      <c r="C12" s="4">
        <v>6</v>
      </c>
      <c r="D12" s="4"/>
      <c r="E12" s="4"/>
      <c r="F12" s="10"/>
      <c r="G12" s="4"/>
      <c r="H12" s="4"/>
      <c r="I12" s="8"/>
      <c r="J12" s="4"/>
      <c r="K12" s="4"/>
      <c r="L12" s="4"/>
      <c r="M12" s="4"/>
      <c r="N12" s="4"/>
    </row>
    <row r="13" spans="1:14" ht="16.5">
      <c r="A13" s="4">
        <v>5</v>
      </c>
      <c r="B13" s="4" t="s">
        <v>8</v>
      </c>
      <c r="C13" s="5">
        <f>($C$8*1.06*(1+C12/C8)/(C14*C15*10^(-3)*0.85))/60</f>
        <v>6.4277414669571531</v>
      </c>
      <c r="D13" s="4"/>
      <c r="E13" s="4"/>
      <c r="F13" s="10"/>
      <c r="G13" s="5">
        <f>($C$8*1.06/(G14*G15*10^(-3)*0.85))/60</f>
        <v>6.4149116436698135</v>
      </c>
      <c r="H13" s="4"/>
      <c r="I13" s="8"/>
      <c r="J13" s="4"/>
      <c r="K13" s="4"/>
      <c r="L13" s="5">
        <f>($C$8*1.06/(L14*L15*10^(-3)*0.85))/60</f>
        <v>6.4149116436698135</v>
      </c>
      <c r="M13" s="4"/>
      <c r="N13" s="4"/>
    </row>
    <row r="14" spans="1:14">
      <c r="A14" s="4">
        <v>5.0999999999999996</v>
      </c>
      <c r="B14" s="4" t="s">
        <v>6</v>
      </c>
      <c r="C14" s="4">
        <v>360</v>
      </c>
      <c r="D14" s="4"/>
      <c r="E14" s="4"/>
      <c r="F14" s="10"/>
      <c r="G14" s="4">
        <v>360</v>
      </c>
      <c r="H14" s="4"/>
      <c r="I14" s="8"/>
      <c r="J14" s="4"/>
      <c r="K14" s="4"/>
      <c r="L14" s="4">
        <v>360</v>
      </c>
      <c r="M14" s="4"/>
      <c r="N14" s="4"/>
    </row>
    <row r="15" spans="1:14">
      <c r="A15" s="4">
        <v>5.2</v>
      </c>
      <c r="B15" s="4" t="s">
        <v>7</v>
      </c>
      <c r="C15" s="4">
        <v>27</v>
      </c>
      <c r="D15" s="4"/>
      <c r="E15" s="4"/>
      <c r="F15" s="10"/>
      <c r="G15" s="4">
        <v>27</v>
      </c>
      <c r="H15" s="4"/>
      <c r="I15" s="8"/>
      <c r="J15" s="4"/>
      <c r="K15" s="4"/>
      <c r="L15" s="4">
        <v>27</v>
      </c>
      <c r="M15" s="4"/>
      <c r="N15" s="4"/>
    </row>
    <row r="16" spans="1:14">
      <c r="A16" s="4"/>
      <c r="B16" s="4" t="s">
        <v>27</v>
      </c>
      <c r="C16" s="4">
        <v>22</v>
      </c>
      <c r="D16" s="4"/>
      <c r="E16" s="4"/>
      <c r="F16" s="10"/>
      <c r="G16" s="4"/>
      <c r="H16" s="4"/>
      <c r="I16" s="8"/>
      <c r="J16" s="4"/>
      <c r="K16" s="4"/>
      <c r="L16" s="4"/>
      <c r="M16" s="4"/>
      <c r="N16" s="4"/>
    </row>
    <row r="17" spans="1:14" ht="16.5">
      <c r="A17" s="4">
        <v>6</v>
      </c>
      <c r="B17" s="4" t="s">
        <v>9</v>
      </c>
      <c r="C17" s="5">
        <f>($C$8*1.06*(1+C16/C8)/(C18*C19*10^(-3)*0.85))/60</f>
        <v>7.2696986201888167</v>
      </c>
      <c r="D17" s="4"/>
      <c r="E17" s="4"/>
      <c r="F17" s="10"/>
      <c r="G17" s="5">
        <f>($C$8*1.06/(G18*G19*10^(-3)*0.85))/60</f>
        <v>7.2167755991285398</v>
      </c>
      <c r="H17" s="4"/>
      <c r="I17" s="8"/>
      <c r="J17" s="4"/>
      <c r="K17" s="4"/>
      <c r="L17" s="5">
        <f>($C$8*1.06/(L18*L19*10^(-3)*0.85))/60</f>
        <v>7.2167755991285398</v>
      </c>
      <c r="M17" s="4"/>
      <c r="N17" s="4"/>
    </row>
    <row r="18" spans="1:14">
      <c r="A18" s="4">
        <v>6.1</v>
      </c>
      <c r="B18" s="4" t="s">
        <v>6</v>
      </c>
      <c r="C18" s="4">
        <v>320</v>
      </c>
      <c r="D18" s="4"/>
      <c r="E18" s="4"/>
      <c r="F18" s="10"/>
      <c r="G18" s="4">
        <v>320</v>
      </c>
      <c r="H18" s="4"/>
      <c r="I18" s="8"/>
      <c r="J18" s="4"/>
      <c r="K18" s="4"/>
      <c r="L18" s="4">
        <v>320</v>
      </c>
      <c r="M18" s="4"/>
      <c r="N18" s="4"/>
    </row>
    <row r="19" spans="1:14">
      <c r="A19" s="4">
        <v>6.2</v>
      </c>
      <c r="B19" s="4" t="s">
        <v>7</v>
      </c>
      <c r="C19" s="4">
        <v>27</v>
      </c>
      <c r="D19" s="4"/>
      <c r="E19" s="4"/>
      <c r="F19" s="10"/>
      <c r="G19" s="4">
        <v>27</v>
      </c>
      <c r="H19" s="4"/>
      <c r="I19" s="8"/>
      <c r="J19" s="4"/>
      <c r="K19" s="4"/>
      <c r="L19" s="4">
        <v>27</v>
      </c>
      <c r="M19" s="4"/>
      <c r="N19" s="4"/>
    </row>
    <row r="20" spans="1:14">
      <c r="A20" s="4"/>
      <c r="B20" s="4" t="s">
        <v>27</v>
      </c>
      <c r="C20" s="4">
        <v>18</v>
      </c>
      <c r="D20" s="4"/>
      <c r="E20" s="4"/>
      <c r="F20" s="10"/>
      <c r="G20" s="4"/>
      <c r="H20" s="4"/>
      <c r="I20" s="8"/>
      <c r="J20" s="4"/>
      <c r="K20" s="4"/>
      <c r="L20" s="4"/>
      <c r="M20" s="4"/>
      <c r="N20" s="4"/>
    </row>
    <row r="21" spans="1:14" ht="31.5">
      <c r="A21" s="4">
        <v>7</v>
      </c>
      <c r="B21" s="4" t="s">
        <v>16</v>
      </c>
      <c r="C21" s="5">
        <f>($C$8*1.06*(1+C20/C8)/(C22*C23*10^(-3)*0.85))/60</f>
        <v>19.602205882352941</v>
      </c>
      <c r="D21" s="4"/>
      <c r="E21" s="4"/>
      <c r="F21" s="10" t="s">
        <v>20</v>
      </c>
      <c r="G21" s="5">
        <f>($C$8*1.06/(G22*G23*10^(-3)*0.85))/60</f>
        <v>19.485294117647058</v>
      </c>
      <c r="H21" s="4"/>
      <c r="I21" s="8"/>
      <c r="J21" s="4">
        <v>7</v>
      </c>
      <c r="K21" s="4" t="s">
        <v>23</v>
      </c>
      <c r="L21" s="5">
        <f>($C$8*1.06/(L22*L23*10^(-3)*0.85))/60</f>
        <v>19.485294117647058</v>
      </c>
      <c r="M21" s="4"/>
      <c r="N21" s="4"/>
    </row>
    <row r="22" spans="1:14">
      <c r="A22" s="4">
        <v>7.1</v>
      </c>
      <c r="B22" s="4" t="s">
        <v>14</v>
      </c>
      <c r="C22" s="4">
        <v>200</v>
      </c>
      <c r="D22" s="4"/>
      <c r="E22" s="4"/>
      <c r="F22" s="10" t="s">
        <v>10</v>
      </c>
      <c r="G22" s="4">
        <v>200</v>
      </c>
      <c r="H22" s="4"/>
      <c r="I22" s="8"/>
      <c r="J22" s="4">
        <v>7.1</v>
      </c>
      <c r="K22" s="4" t="s">
        <v>10</v>
      </c>
      <c r="L22" s="4">
        <v>200</v>
      </c>
      <c r="M22" s="4"/>
      <c r="N22" s="4"/>
    </row>
    <row r="23" spans="1:14" ht="47.25">
      <c r="A23" s="4">
        <v>7.2</v>
      </c>
      <c r="B23" s="4" t="s">
        <v>11</v>
      </c>
      <c r="C23" s="4">
        <v>16</v>
      </c>
      <c r="D23" s="4"/>
      <c r="E23" s="4"/>
      <c r="F23" s="10" t="s">
        <v>11</v>
      </c>
      <c r="G23" s="4">
        <v>16</v>
      </c>
      <c r="H23" s="4"/>
      <c r="I23" s="8"/>
      <c r="J23" s="4">
        <v>7.2</v>
      </c>
      <c r="K23" s="4" t="s">
        <v>11</v>
      </c>
      <c r="L23" s="4">
        <v>16</v>
      </c>
      <c r="M23" s="4"/>
      <c r="N23" s="4"/>
    </row>
    <row r="24" spans="1:14">
      <c r="A24" s="4"/>
      <c r="B24" s="4" t="s">
        <v>27</v>
      </c>
      <c r="C24" s="4">
        <v>22</v>
      </c>
      <c r="D24" s="4"/>
      <c r="E24" s="4"/>
      <c r="F24" s="10"/>
      <c r="G24" s="4"/>
      <c r="H24" s="4"/>
      <c r="I24" s="8"/>
      <c r="J24" s="4"/>
      <c r="K24" s="4"/>
      <c r="L24" s="4"/>
      <c r="M24" s="4"/>
      <c r="N24" s="4"/>
    </row>
    <row r="25" spans="1:14" ht="31.5">
      <c r="A25" s="4">
        <v>8</v>
      </c>
      <c r="B25" s="4" t="s">
        <v>26</v>
      </c>
      <c r="C25" s="5">
        <f>($C$8*1.06*(1+C24/C8)/(C26*C27*10^(-3)*0.85))/60</f>
        <v>37.387021475256773</v>
      </c>
      <c r="D25" s="4"/>
      <c r="E25" s="4"/>
      <c r="F25" s="10" t="s">
        <v>21</v>
      </c>
      <c r="G25" s="5">
        <f>($C$8*1.06/(G26*G27*10^(-3)*0.85))/60</f>
        <v>37.114845938375346</v>
      </c>
      <c r="H25" s="4"/>
      <c r="I25" s="8"/>
      <c r="J25" s="4">
        <v>8</v>
      </c>
      <c r="K25" s="4" t="s">
        <v>22</v>
      </c>
      <c r="L25" s="5">
        <f>($C$8*1.06/(L26*L27*10^(-3)*0.85))/60</f>
        <v>37.114845938375346</v>
      </c>
      <c r="M25" s="4"/>
      <c r="N25" s="4"/>
    </row>
    <row r="26" spans="1:14">
      <c r="A26" s="4">
        <v>8.1</v>
      </c>
      <c r="B26" s="4" t="s">
        <v>15</v>
      </c>
      <c r="C26" s="4">
        <v>200</v>
      </c>
      <c r="D26" s="4"/>
      <c r="E26" s="4"/>
      <c r="F26" s="10" t="s">
        <v>12</v>
      </c>
      <c r="G26" s="4">
        <v>200</v>
      </c>
      <c r="H26" s="4"/>
      <c r="I26" s="8"/>
      <c r="J26" s="4">
        <v>8.1</v>
      </c>
      <c r="K26" s="4" t="s">
        <v>12</v>
      </c>
      <c r="L26" s="4">
        <v>200</v>
      </c>
      <c r="M26" s="4"/>
      <c r="N26" s="4"/>
    </row>
    <row r="27" spans="1:14" ht="31.5">
      <c r="A27" s="4">
        <v>8.1999999999999993</v>
      </c>
      <c r="B27" s="4" t="s">
        <v>13</v>
      </c>
      <c r="C27" s="4">
        <v>8.4</v>
      </c>
      <c r="D27" s="4"/>
      <c r="E27" s="4"/>
      <c r="F27" s="10" t="s">
        <v>13</v>
      </c>
      <c r="G27" s="4">
        <v>8.4</v>
      </c>
      <c r="H27" s="4"/>
      <c r="I27" s="8"/>
      <c r="J27" s="4">
        <v>8.1999999999999993</v>
      </c>
      <c r="K27" s="4" t="s">
        <v>13</v>
      </c>
      <c r="L27" s="4">
        <v>8.4</v>
      </c>
      <c r="M27" s="4"/>
      <c r="N27" s="4"/>
    </row>
    <row r="28" spans="1:14">
      <c r="A28" s="4"/>
      <c r="B28" s="4" t="s">
        <v>27</v>
      </c>
      <c r="C28" s="4">
        <v>25</v>
      </c>
      <c r="D28" s="4"/>
      <c r="E28" s="4"/>
      <c r="J28" s="4"/>
      <c r="K28" s="4"/>
      <c r="L28" s="4"/>
      <c r="M28" s="4"/>
      <c r="N28" s="4"/>
    </row>
    <row r="29" spans="1:14" ht="16.5">
      <c r="A29" s="4">
        <v>9</v>
      </c>
      <c r="B29" s="4" t="s">
        <v>25</v>
      </c>
      <c r="C29" s="5">
        <f>($C$8*1.06*(1+C28/C8)/(C30*C31*10^(-3)*0.85))/60</f>
        <v>37.424136321195149</v>
      </c>
      <c r="D29" s="4"/>
      <c r="E29" s="4"/>
      <c r="F29" s="4" t="s">
        <v>25</v>
      </c>
      <c r="G29" s="5">
        <f>($C$8*1.06*(1+G28/G8)/(G30*G31*10^(-3)*0.85))/60</f>
        <v>37.114845938375346</v>
      </c>
      <c r="H29" s="4"/>
      <c r="I29" s="4"/>
      <c r="J29" s="4">
        <v>9</v>
      </c>
      <c r="K29" s="4" t="s">
        <v>25</v>
      </c>
      <c r="L29" s="5">
        <f>($C$8*1.06*(1+L28/L8)/(L30*L31*10^(-3)*0.85))/60</f>
        <v>37.114845938375346</v>
      </c>
      <c r="M29" s="4"/>
      <c r="N29" s="4"/>
    </row>
    <row r="30" spans="1:14">
      <c r="A30" s="4">
        <v>9.1</v>
      </c>
      <c r="B30" s="4" t="s">
        <v>6</v>
      </c>
      <c r="C30" s="4">
        <v>200</v>
      </c>
      <c r="D30" s="4"/>
      <c r="E30" s="4"/>
      <c r="F30" s="4" t="s">
        <v>6</v>
      </c>
      <c r="G30" s="4">
        <v>200</v>
      </c>
      <c r="H30" s="4"/>
      <c r="I30" s="4"/>
      <c r="J30" s="4">
        <v>9.1</v>
      </c>
      <c r="K30" s="4" t="s">
        <v>6</v>
      </c>
      <c r="L30" s="4">
        <v>200</v>
      </c>
      <c r="M30" s="4"/>
      <c r="N30" s="4"/>
    </row>
    <row r="31" spans="1:14">
      <c r="A31" s="4">
        <v>9.1999999999999993</v>
      </c>
      <c r="B31" s="4" t="s">
        <v>24</v>
      </c>
      <c r="C31" s="4">
        <v>8.4</v>
      </c>
      <c r="D31" s="4"/>
      <c r="E31" s="4"/>
      <c r="F31" s="4" t="s">
        <v>24</v>
      </c>
      <c r="G31" s="4">
        <v>8.4</v>
      </c>
      <c r="H31" s="4"/>
      <c r="I31" s="4"/>
      <c r="J31" s="4">
        <v>9.1999999999999993</v>
      </c>
      <c r="K31" s="4" t="s">
        <v>24</v>
      </c>
      <c r="L31" s="4">
        <v>8.4</v>
      </c>
      <c r="M31" s="4"/>
      <c r="N31" s="4"/>
    </row>
    <row r="32" spans="1:14">
      <c r="A32" s="4">
        <v>9.3000000000000007</v>
      </c>
      <c r="B32" s="4" t="s">
        <v>27</v>
      </c>
      <c r="C32" s="4">
        <v>12</v>
      </c>
      <c r="D32" s="4"/>
      <c r="E32" s="4"/>
      <c r="F32" s="4" t="s">
        <v>27</v>
      </c>
      <c r="G32" s="4">
        <v>12</v>
      </c>
      <c r="H32" s="4"/>
      <c r="I32" s="4"/>
      <c r="J32" s="4">
        <v>9.3000000000000007</v>
      </c>
      <c r="K32" s="4" t="s">
        <v>27</v>
      </c>
      <c r="L32" s="4">
        <v>12</v>
      </c>
      <c r="M32" s="4"/>
      <c r="N32" s="4"/>
    </row>
    <row r="33" spans="1:14" ht="16.5">
      <c r="A33" s="4">
        <v>10</v>
      </c>
      <c r="B33" s="4" t="s">
        <v>28</v>
      </c>
      <c r="C33" s="6">
        <f>(C8*1.03*(1+C32/C8)/(C35*C34/27500))/60</f>
        <v>157.99055555555557</v>
      </c>
      <c r="D33" s="4"/>
      <c r="E33" s="4"/>
      <c r="F33" s="4" t="s">
        <v>28</v>
      </c>
      <c r="G33" s="6">
        <f>(G8*1.03*(1+G32/G8)/(G35*G34/27500))/60</f>
        <v>59.167777777777779</v>
      </c>
      <c r="H33" s="4"/>
      <c r="I33" s="4"/>
      <c r="J33" s="4">
        <v>10</v>
      </c>
      <c r="K33" s="4" t="s">
        <v>28</v>
      </c>
      <c r="L33" s="6">
        <f>(L8*1.03*(1+L32/L8)/(L35*L34/27500))/60</f>
        <v>59.167777777777779</v>
      </c>
      <c r="M33" s="4"/>
      <c r="N33" s="4"/>
    </row>
    <row r="34" spans="1:14">
      <c r="A34" s="4">
        <v>10.1</v>
      </c>
      <c r="B34" s="4" t="s">
        <v>29</v>
      </c>
      <c r="C34" s="4">
        <v>300</v>
      </c>
      <c r="D34" s="4"/>
      <c r="E34" s="4"/>
      <c r="F34" s="4" t="s">
        <v>29</v>
      </c>
      <c r="G34" s="4">
        <v>1200</v>
      </c>
      <c r="H34" s="4"/>
      <c r="I34" s="4"/>
      <c r="J34" s="4">
        <v>10.1</v>
      </c>
      <c r="K34" s="4" t="s">
        <v>29</v>
      </c>
      <c r="L34" s="4">
        <v>1200</v>
      </c>
      <c r="M34" s="4"/>
      <c r="N34" s="4"/>
    </row>
    <row r="35" spans="1:14">
      <c r="A35" s="4">
        <v>10.199999999999999</v>
      </c>
      <c r="B35" s="4" t="s">
        <v>6</v>
      </c>
      <c r="C35" s="4">
        <v>30</v>
      </c>
      <c r="D35" s="4"/>
      <c r="E35" s="4"/>
      <c r="F35" s="4" t="s">
        <v>6</v>
      </c>
      <c r="G35" s="4">
        <v>30</v>
      </c>
      <c r="H35" s="4"/>
      <c r="I35" s="4"/>
      <c r="J35" s="4">
        <v>10.199999999999999</v>
      </c>
      <c r="K35" s="4" t="s">
        <v>6</v>
      </c>
      <c r="L35" s="4">
        <v>30</v>
      </c>
      <c r="M35" s="4"/>
      <c r="N35" s="4"/>
    </row>
    <row r="36" spans="1:14">
      <c r="A36" s="4">
        <v>10.3</v>
      </c>
      <c r="B36" s="4" t="s">
        <v>30</v>
      </c>
      <c r="C36" s="4">
        <v>27.5</v>
      </c>
      <c r="D36" s="4"/>
      <c r="E36" s="4"/>
      <c r="F36" s="4" t="s">
        <v>30</v>
      </c>
      <c r="G36" s="4">
        <v>27.5</v>
      </c>
      <c r="H36" s="4"/>
      <c r="I36" s="4"/>
      <c r="J36" s="4">
        <v>10.3</v>
      </c>
      <c r="K36" s="4" t="s">
        <v>30</v>
      </c>
      <c r="L36" s="4">
        <v>27.5</v>
      </c>
      <c r="M36" s="4"/>
      <c r="N36" s="4"/>
    </row>
  </sheetData>
  <mergeCells count="8">
    <mergeCell ref="L3:N4"/>
    <mergeCell ref="C2:E2"/>
    <mergeCell ref="C4:D4"/>
    <mergeCell ref="F4:G4"/>
    <mergeCell ref="H4:I4"/>
    <mergeCell ref="J4:K4"/>
    <mergeCell ref="J2:N2"/>
    <mergeCell ref="F2:I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1:M22"/>
  <sheetViews>
    <sheetView workbookViewId="0">
      <selection activeCell="G3" sqref="G3:G7"/>
    </sheetView>
  </sheetViews>
  <sheetFormatPr defaultRowHeight="15"/>
  <cols>
    <col min="1" max="1" width="9.140625" style="15"/>
    <col min="2" max="2" width="13.7109375" style="15" customWidth="1"/>
    <col min="3" max="3" width="14" style="15" customWidth="1"/>
    <col min="4" max="4" width="11.42578125" style="15" customWidth="1"/>
    <col min="5" max="5" width="14.5703125" style="15" customWidth="1"/>
    <col min="6" max="6" width="16.28515625" style="15" customWidth="1"/>
    <col min="7" max="7" width="14.85546875" style="15" customWidth="1"/>
    <col min="8" max="8" width="11.5703125" style="15" customWidth="1"/>
    <col min="9" max="16384" width="9.140625" style="15"/>
  </cols>
  <sheetData>
    <row r="1" spans="2:8" ht="19.5" thickBot="1">
      <c r="B1" s="178" t="s">
        <v>343</v>
      </c>
      <c r="C1" s="179"/>
      <c r="D1" s="179"/>
      <c r="E1" s="179"/>
      <c r="F1" s="179"/>
      <c r="G1" s="180"/>
    </row>
    <row r="2" spans="2:8" ht="30">
      <c r="B2" s="57" t="s">
        <v>308</v>
      </c>
      <c r="C2" s="57" t="s">
        <v>321</v>
      </c>
      <c r="D2" s="57" t="s">
        <v>322</v>
      </c>
      <c r="E2" s="57" t="s">
        <v>339</v>
      </c>
      <c r="F2" s="57" t="s">
        <v>335</v>
      </c>
      <c r="G2" s="57" t="s">
        <v>340</v>
      </c>
      <c r="H2" s="16"/>
    </row>
    <row r="3" spans="2:8">
      <c r="B3" s="56" t="s">
        <v>309</v>
      </c>
      <c r="C3" s="56" t="s">
        <v>314</v>
      </c>
      <c r="D3" s="56" t="s">
        <v>315</v>
      </c>
      <c r="E3" s="56" t="s">
        <v>323</v>
      </c>
      <c r="F3" s="56" t="s">
        <v>333</v>
      </c>
      <c r="G3" s="166" t="s">
        <v>341</v>
      </c>
    </row>
    <row r="4" spans="2:8">
      <c r="B4" s="56" t="s">
        <v>310</v>
      </c>
      <c r="C4" s="56" t="s">
        <v>316</v>
      </c>
      <c r="D4" s="56" t="s">
        <v>317</v>
      </c>
      <c r="E4" s="56" t="s">
        <v>324</v>
      </c>
      <c r="F4" s="56" t="s">
        <v>334</v>
      </c>
      <c r="G4" s="166"/>
    </row>
    <row r="5" spans="2:8">
      <c r="B5" s="56" t="s">
        <v>311</v>
      </c>
      <c r="C5" s="56" t="s">
        <v>318</v>
      </c>
      <c r="D5" s="56" t="s">
        <v>319</v>
      </c>
      <c r="E5" s="56" t="s">
        <v>325</v>
      </c>
      <c r="F5" s="56" t="s">
        <v>336</v>
      </c>
      <c r="G5" s="166"/>
    </row>
    <row r="6" spans="2:8">
      <c r="B6" s="56" t="s">
        <v>312</v>
      </c>
      <c r="C6" s="56" t="s">
        <v>314</v>
      </c>
      <c r="D6" s="56" t="s">
        <v>315</v>
      </c>
      <c r="E6" s="56" t="s">
        <v>329</v>
      </c>
      <c r="F6" s="56" t="s">
        <v>330</v>
      </c>
      <c r="G6" s="166"/>
    </row>
    <row r="7" spans="2:8">
      <c r="B7" s="56" t="s">
        <v>313</v>
      </c>
      <c r="C7" s="56" t="s">
        <v>316</v>
      </c>
      <c r="D7" s="56" t="s">
        <v>317</v>
      </c>
      <c r="E7" s="56" t="s">
        <v>331</v>
      </c>
      <c r="F7" s="56" t="s">
        <v>332</v>
      </c>
      <c r="G7" s="176"/>
    </row>
    <row r="8" spans="2:8" ht="15.75" thickBot="1">
      <c r="B8" s="63" t="s">
        <v>320</v>
      </c>
      <c r="C8" s="63" t="s">
        <v>318</v>
      </c>
      <c r="D8" s="63" t="s">
        <v>319</v>
      </c>
      <c r="E8" s="62"/>
      <c r="F8" s="62"/>
      <c r="G8" s="62"/>
    </row>
    <row r="9" spans="2:8" ht="19.5" thickBot="1">
      <c r="B9" s="178" t="s">
        <v>342</v>
      </c>
      <c r="C9" s="179"/>
      <c r="D9" s="179"/>
      <c r="E9" s="179"/>
      <c r="F9" s="179"/>
      <c r="G9" s="180"/>
    </row>
    <row r="10" spans="2:8">
      <c r="B10" s="64" t="s">
        <v>309</v>
      </c>
      <c r="C10" s="64" t="s">
        <v>314</v>
      </c>
      <c r="D10" s="64" t="s">
        <v>315</v>
      </c>
      <c r="E10" s="64" t="s">
        <v>327</v>
      </c>
      <c r="F10" s="64" t="s">
        <v>333</v>
      </c>
      <c r="G10" s="177" t="s">
        <v>341</v>
      </c>
    </row>
    <row r="11" spans="2:8">
      <c r="B11" s="56" t="s">
        <v>310</v>
      </c>
      <c r="C11" s="56" t="s">
        <v>316</v>
      </c>
      <c r="D11" s="56" t="s">
        <v>317</v>
      </c>
      <c r="E11" s="56" t="s">
        <v>328</v>
      </c>
      <c r="F11" s="56" t="s">
        <v>334</v>
      </c>
      <c r="G11" s="166"/>
    </row>
    <row r="12" spans="2:8">
      <c r="B12" s="56" t="s">
        <v>311</v>
      </c>
      <c r="C12" s="56" t="s">
        <v>318</v>
      </c>
      <c r="D12" s="56" t="s">
        <v>319</v>
      </c>
      <c r="E12" s="56" t="s">
        <v>326</v>
      </c>
      <c r="F12" s="56" t="s">
        <v>336</v>
      </c>
      <c r="G12" s="166"/>
    </row>
    <row r="13" spans="2:8">
      <c r="B13" s="56" t="s">
        <v>312</v>
      </c>
      <c r="C13" s="56" t="s">
        <v>314</v>
      </c>
      <c r="D13" s="56" t="s">
        <v>315</v>
      </c>
      <c r="E13" s="56" t="s">
        <v>337</v>
      </c>
      <c r="F13" s="56"/>
      <c r="G13" s="166"/>
    </row>
    <row r="14" spans="2:8">
      <c r="B14" s="56" t="s">
        <v>313</v>
      </c>
      <c r="C14" s="56" t="s">
        <v>316</v>
      </c>
      <c r="D14" s="56" t="s">
        <v>317</v>
      </c>
      <c r="E14" s="56" t="s">
        <v>338</v>
      </c>
      <c r="F14" s="56"/>
      <c r="G14" s="166"/>
    </row>
    <row r="15" spans="2:8">
      <c r="B15" s="56" t="s">
        <v>320</v>
      </c>
      <c r="C15" s="56" t="s">
        <v>318</v>
      </c>
      <c r="D15" s="56" t="s">
        <v>319</v>
      </c>
    </row>
    <row r="16" spans="2:8">
      <c r="G16" s="61"/>
    </row>
    <row r="17" spans="7:13">
      <c r="G17" s="61"/>
    </row>
    <row r="18" spans="7:13">
      <c r="G18" s="61"/>
    </row>
    <row r="19" spans="7:13">
      <c r="G19" s="61"/>
    </row>
    <row r="20" spans="7:13">
      <c r="G20" s="61"/>
    </row>
    <row r="22" spans="7:13">
      <c r="M22" s="15" t="s">
        <v>368</v>
      </c>
    </row>
  </sheetData>
  <mergeCells count="4">
    <mergeCell ref="G3:G7"/>
    <mergeCell ref="G10:G14"/>
    <mergeCell ref="B9:G9"/>
    <mergeCell ref="B1:G1"/>
  </mergeCells>
  <pageMargins left="0.70866141732283472" right="0.70866141732283472" top="2.3228346456692917" bottom="2.3228346456692917" header="0.31496062992125984" footer="0.31496062992125984"/>
  <pageSetup paperSize="9" orientation="portrait" r:id="rId1"/>
  <headerFooter>
    <oddHeader>&amp;CSCHEDULES FOR AUTONOMOUS MAINTENANCE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2:H16"/>
  <sheetViews>
    <sheetView workbookViewId="0">
      <selection activeCell="B11" sqref="B11:B12"/>
    </sheetView>
  </sheetViews>
  <sheetFormatPr defaultColWidth="15.140625" defaultRowHeight="15"/>
  <cols>
    <col min="1" max="16384" width="15.140625" style="15"/>
  </cols>
  <sheetData>
    <row r="2" spans="1:8">
      <c r="A2" s="135" t="s">
        <v>353</v>
      </c>
      <c r="B2" s="135" t="s">
        <v>344</v>
      </c>
      <c r="C2" s="56" t="s">
        <v>309</v>
      </c>
      <c r="D2" s="56" t="s">
        <v>311</v>
      </c>
      <c r="E2" s="56" t="s">
        <v>313</v>
      </c>
    </row>
    <row r="3" spans="1:8">
      <c r="A3" s="135"/>
      <c r="B3" s="135"/>
      <c r="C3" s="166" t="s">
        <v>348</v>
      </c>
      <c r="D3" s="166"/>
      <c r="E3" s="166"/>
    </row>
    <row r="4" spans="1:8">
      <c r="A4" s="135"/>
      <c r="B4" s="135" t="s">
        <v>345</v>
      </c>
      <c r="C4" s="56" t="s">
        <v>310</v>
      </c>
      <c r="D4" s="56" t="s">
        <v>312</v>
      </c>
      <c r="E4" s="56" t="s">
        <v>320</v>
      </c>
    </row>
    <row r="5" spans="1:8">
      <c r="A5" s="135"/>
      <c r="B5" s="135"/>
      <c r="C5" s="166" t="s">
        <v>321</v>
      </c>
      <c r="D5" s="166"/>
      <c r="E5" s="166"/>
    </row>
    <row r="6" spans="1:8">
      <c r="A6" s="135"/>
      <c r="B6" s="52" t="s">
        <v>346</v>
      </c>
      <c r="C6" s="166" t="s">
        <v>322</v>
      </c>
      <c r="D6" s="166"/>
      <c r="E6" s="166"/>
    </row>
    <row r="7" spans="1:8">
      <c r="A7" s="135"/>
      <c r="B7" s="135" t="s">
        <v>350</v>
      </c>
      <c r="C7" s="166" t="s">
        <v>351</v>
      </c>
      <c r="D7" s="166"/>
      <c r="E7" s="166"/>
    </row>
    <row r="8" spans="1:8">
      <c r="A8" s="135"/>
      <c r="B8" s="135"/>
      <c r="C8" s="166" t="s">
        <v>352</v>
      </c>
      <c r="D8" s="166"/>
      <c r="E8" s="166"/>
      <c r="F8" s="61"/>
      <c r="G8" s="61"/>
      <c r="H8" s="61"/>
    </row>
    <row r="9" spans="1:8">
      <c r="A9" s="135" t="s">
        <v>354</v>
      </c>
      <c r="B9" s="181" t="s">
        <v>0</v>
      </c>
      <c r="C9" s="56" t="s">
        <v>309</v>
      </c>
      <c r="D9" s="56" t="s">
        <v>312</v>
      </c>
      <c r="E9" s="56"/>
    </row>
    <row r="10" spans="1:8">
      <c r="A10" s="135"/>
      <c r="B10" s="170"/>
      <c r="C10" s="166" t="s">
        <v>349</v>
      </c>
      <c r="D10" s="166"/>
      <c r="E10" s="56"/>
    </row>
    <row r="11" spans="1:8">
      <c r="A11" s="135"/>
      <c r="B11" s="181" t="s">
        <v>1</v>
      </c>
      <c r="C11" s="56" t="s">
        <v>310</v>
      </c>
      <c r="D11" s="56" t="s">
        <v>313</v>
      </c>
      <c r="E11" s="56"/>
    </row>
    <row r="12" spans="1:8">
      <c r="A12" s="135"/>
      <c r="B12" s="170"/>
      <c r="C12" s="166" t="s">
        <v>349</v>
      </c>
      <c r="D12" s="166"/>
      <c r="E12" s="56"/>
    </row>
    <row r="13" spans="1:8">
      <c r="A13" s="135"/>
      <c r="B13" s="181" t="s">
        <v>164</v>
      </c>
      <c r="C13" s="56" t="s">
        <v>311</v>
      </c>
      <c r="D13" s="56" t="s">
        <v>320</v>
      </c>
      <c r="E13" s="56"/>
    </row>
    <row r="14" spans="1:8">
      <c r="A14" s="135"/>
      <c r="B14" s="170"/>
      <c r="C14" s="166" t="s">
        <v>349</v>
      </c>
      <c r="D14" s="166"/>
      <c r="E14" s="56"/>
    </row>
    <row r="15" spans="1:8">
      <c r="A15" s="135"/>
      <c r="B15" s="181" t="s">
        <v>347</v>
      </c>
      <c r="C15" s="166" t="s">
        <v>351</v>
      </c>
      <c r="D15" s="166"/>
      <c r="E15" s="166"/>
    </row>
    <row r="16" spans="1:8">
      <c r="A16" s="135"/>
      <c r="B16" s="170"/>
      <c r="C16" s="166" t="s">
        <v>352</v>
      </c>
      <c r="D16" s="166"/>
      <c r="E16" s="166"/>
    </row>
  </sheetData>
  <mergeCells count="19">
    <mergeCell ref="A2:A8"/>
    <mergeCell ref="A9:A16"/>
    <mergeCell ref="B15:B16"/>
    <mergeCell ref="B9:B10"/>
    <mergeCell ref="B11:B12"/>
    <mergeCell ref="B13:B14"/>
    <mergeCell ref="B7:B8"/>
    <mergeCell ref="B2:B3"/>
    <mergeCell ref="B4:B5"/>
    <mergeCell ref="C5:E5"/>
    <mergeCell ref="C6:E6"/>
    <mergeCell ref="C3:E3"/>
    <mergeCell ref="C15:E15"/>
    <mergeCell ref="C16:E16"/>
    <mergeCell ref="C10:D10"/>
    <mergeCell ref="C12:D12"/>
    <mergeCell ref="C14:D14"/>
    <mergeCell ref="C7:E7"/>
    <mergeCell ref="C8:E8"/>
  </mergeCells>
  <pageMargins left="0.70866141732283472" right="0.70866141732283472" top="2.3228346456692917" bottom="2.3228346456692917" header="0.31496062992125984" footer="0.31496062992125984"/>
  <pageSetup paperSize="9" orientation="portrait" r:id="rId1"/>
  <headerFooter>
    <oddHeader>&amp;CPREPARATORY SCHEDULES FOR AUTONOMOUS MAINTENANCE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B1:M57"/>
  <sheetViews>
    <sheetView workbookViewId="0">
      <selection activeCell="I10" sqref="I10"/>
    </sheetView>
  </sheetViews>
  <sheetFormatPr defaultRowHeight="15"/>
  <cols>
    <col min="1" max="1" width="9.140625" style="74"/>
    <col min="2" max="13" width="14.7109375" style="74" customWidth="1"/>
    <col min="14" max="14" width="16.5703125" style="74" customWidth="1"/>
    <col min="15" max="15" width="16.140625" style="74" customWidth="1"/>
    <col min="16" max="16" width="14.140625" style="74" customWidth="1"/>
    <col min="17" max="16384" width="9.140625" style="74"/>
  </cols>
  <sheetData>
    <row r="1" spans="2:13" ht="15.75" thickBot="1"/>
    <row r="2" spans="2:13" ht="20.100000000000001" customHeight="1" thickBot="1">
      <c r="B2" s="178" t="s">
        <v>374</v>
      </c>
      <c r="C2" s="182"/>
      <c r="D2" s="182"/>
      <c r="E2" s="183"/>
      <c r="F2" s="178" t="s">
        <v>374</v>
      </c>
      <c r="G2" s="182"/>
      <c r="H2" s="182"/>
      <c r="I2" s="183"/>
      <c r="J2" s="178" t="s">
        <v>374</v>
      </c>
      <c r="K2" s="182"/>
      <c r="L2" s="182"/>
      <c r="M2" s="183"/>
    </row>
    <row r="3" spans="2:13" ht="20.100000000000001" customHeight="1">
      <c r="B3" s="71" t="s">
        <v>360</v>
      </c>
      <c r="C3" s="170" t="s">
        <v>364</v>
      </c>
      <c r="D3" s="170"/>
      <c r="E3" s="170"/>
      <c r="F3" s="71" t="s">
        <v>360</v>
      </c>
      <c r="G3" s="170" t="s">
        <v>364</v>
      </c>
      <c r="H3" s="170"/>
      <c r="I3" s="170"/>
      <c r="J3" s="71" t="s">
        <v>360</v>
      </c>
      <c r="K3" s="170" t="s">
        <v>364</v>
      </c>
      <c r="L3" s="170"/>
      <c r="M3" s="170"/>
    </row>
    <row r="4" spans="2:13" ht="20.100000000000001" customHeight="1">
      <c r="B4" s="65" t="s">
        <v>361</v>
      </c>
      <c r="C4" s="67" t="s">
        <v>365</v>
      </c>
      <c r="D4" s="67" t="s">
        <v>366</v>
      </c>
      <c r="E4" s="67" t="s">
        <v>367</v>
      </c>
      <c r="F4" s="65" t="s">
        <v>362</v>
      </c>
      <c r="G4" s="67" t="s">
        <v>365</v>
      </c>
      <c r="H4" s="67" t="s">
        <v>366</v>
      </c>
      <c r="I4" s="67" t="s">
        <v>367</v>
      </c>
      <c r="J4" s="65" t="s">
        <v>363</v>
      </c>
      <c r="K4" s="67" t="s">
        <v>371</v>
      </c>
      <c r="L4" s="67" t="s">
        <v>372</v>
      </c>
      <c r="M4" s="67" t="s">
        <v>373</v>
      </c>
    </row>
    <row r="5" spans="2:13" ht="20.100000000000001" customHeight="1">
      <c r="B5" s="72">
        <v>41463</v>
      </c>
      <c r="C5" s="67"/>
      <c r="D5" s="67"/>
      <c r="E5" s="67"/>
      <c r="F5" s="72">
        <v>41463</v>
      </c>
      <c r="G5" s="67"/>
      <c r="H5" s="67"/>
      <c r="I5" s="67"/>
      <c r="J5" s="72">
        <v>41463</v>
      </c>
      <c r="K5" s="67"/>
      <c r="L5" s="67"/>
      <c r="M5" s="67"/>
    </row>
    <row r="6" spans="2:13" ht="20.100000000000001" customHeight="1">
      <c r="B6" s="72">
        <v>41464</v>
      </c>
      <c r="C6" s="67"/>
      <c r="D6" s="67"/>
      <c r="E6" s="67"/>
      <c r="F6" s="72">
        <v>41464</v>
      </c>
      <c r="G6" s="67"/>
      <c r="H6" s="67"/>
      <c r="I6" s="67"/>
      <c r="J6" s="72">
        <v>41464</v>
      </c>
      <c r="K6" s="67"/>
      <c r="L6" s="67"/>
      <c r="M6" s="67"/>
    </row>
    <row r="7" spans="2:13" ht="20.100000000000001" customHeight="1">
      <c r="B7" s="72">
        <v>41465</v>
      </c>
      <c r="C7" s="67"/>
      <c r="D7" s="67"/>
      <c r="E7" s="67"/>
      <c r="F7" s="72">
        <v>41465</v>
      </c>
      <c r="G7" s="67"/>
      <c r="H7" s="67"/>
      <c r="I7" s="67"/>
      <c r="J7" s="72">
        <v>41465</v>
      </c>
      <c r="K7" s="67"/>
      <c r="L7" s="67"/>
      <c r="M7" s="67"/>
    </row>
    <row r="8" spans="2:13" ht="20.100000000000001" customHeight="1">
      <c r="B8" s="72">
        <v>41466</v>
      </c>
      <c r="C8" s="67"/>
      <c r="D8" s="67"/>
      <c r="E8" s="67"/>
      <c r="F8" s="72">
        <v>41466</v>
      </c>
      <c r="G8" s="67"/>
      <c r="H8" s="67"/>
      <c r="I8" s="67"/>
      <c r="J8" s="72">
        <v>41466</v>
      </c>
      <c r="K8" s="67"/>
      <c r="L8" s="67"/>
      <c r="M8" s="67"/>
    </row>
    <row r="9" spans="2:13" ht="20.100000000000001" customHeight="1">
      <c r="B9" s="72">
        <v>41467</v>
      </c>
      <c r="C9" s="67"/>
      <c r="D9" s="67"/>
      <c r="E9" s="67"/>
      <c r="F9" s="72">
        <v>41467</v>
      </c>
      <c r="G9" s="67"/>
      <c r="H9" s="67"/>
      <c r="I9" s="67"/>
      <c r="J9" s="72">
        <v>41467</v>
      </c>
      <c r="K9" s="67"/>
      <c r="L9" s="67"/>
      <c r="M9" s="67"/>
    </row>
    <row r="10" spans="2:13" ht="20.100000000000001" customHeight="1">
      <c r="B10" s="72">
        <v>41468</v>
      </c>
      <c r="C10" s="67"/>
      <c r="D10" s="67"/>
      <c r="E10" s="67"/>
      <c r="F10" s="72">
        <v>41468</v>
      </c>
      <c r="G10" s="67"/>
      <c r="H10" s="67"/>
      <c r="I10" s="67"/>
      <c r="J10" s="72">
        <v>41468</v>
      </c>
      <c r="K10" s="67"/>
      <c r="L10" s="67"/>
      <c r="M10" s="67"/>
    </row>
    <row r="11" spans="2:13" ht="20.100000000000001" customHeight="1">
      <c r="B11" s="72">
        <v>41470</v>
      </c>
      <c r="C11" s="67"/>
      <c r="D11" s="67"/>
      <c r="E11" s="67"/>
      <c r="F11" s="72">
        <v>41470</v>
      </c>
      <c r="G11" s="67"/>
      <c r="H11" s="67"/>
      <c r="I11" s="67"/>
      <c r="J11" s="72">
        <v>41470</v>
      </c>
      <c r="K11" s="67"/>
      <c r="L11" s="67"/>
      <c r="M11" s="67"/>
    </row>
    <row r="12" spans="2:13" ht="20.100000000000001" customHeight="1">
      <c r="B12" s="72">
        <v>41471</v>
      </c>
      <c r="C12" s="67"/>
      <c r="D12" s="67"/>
      <c r="E12" s="67"/>
      <c r="F12" s="72">
        <v>41471</v>
      </c>
      <c r="G12" s="67"/>
      <c r="H12" s="67"/>
      <c r="I12" s="67"/>
      <c r="J12" s="72">
        <v>41471</v>
      </c>
      <c r="K12" s="67"/>
      <c r="L12" s="67"/>
      <c r="M12" s="67"/>
    </row>
    <row r="13" spans="2:13" ht="20.100000000000001" customHeight="1">
      <c r="B13" s="72">
        <v>41472</v>
      </c>
      <c r="C13" s="67"/>
      <c r="D13" s="67"/>
      <c r="E13" s="67"/>
      <c r="F13" s="72">
        <v>41472</v>
      </c>
      <c r="G13" s="67"/>
      <c r="H13" s="67"/>
      <c r="I13" s="67"/>
      <c r="J13" s="72">
        <v>41472</v>
      </c>
      <c r="K13" s="67"/>
      <c r="L13" s="67"/>
      <c r="M13" s="67"/>
    </row>
    <row r="14" spans="2:13" ht="20.100000000000001" customHeight="1">
      <c r="B14" s="72">
        <v>41473</v>
      </c>
      <c r="C14" s="67"/>
      <c r="D14" s="67"/>
      <c r="E14" s="67"/>
      <c r="F14" s="72">
        <v>41473</v>
      </c>
      <c r="G14" s="67"/>
      <c r="H14" s="67"/>
      <c r="I14" s="67"/>
      <c r="J14" s="72">
        <v>41473</v>
      </c>
      <c r="K14" s="67"/>
      <c r="L14" s="67"/>
      <c r="M14" s="67"/>
    </row>
    <row r="15" spans="2:13" ht="20.100000000000001" customHeight="1">
      <c r="B15" s="72">
        <v>41474</v>
      </c>
      <c r="C15" s="67"/>
      <c r="D15" s="67"/>
      <c r="E15" s="67"/>
      <c r="F15" s="72">
        <v>41474</v>
      </c>
      <c r="G15" s="67"/>
      <c r="H15" s="67"/>
      <c r="I15" s="67"/>
      <c r="J15" s="72">
        <v>41474</v>
      </c>
      <c r="K15" s="67"/>
      <c r="L15" s="67"/>
      <c r="M15" s="67"/>
    </row>
    <row r="16" spans="2:13" ht="20.100000000000001" customHeight="1">
      <c r="B16" s="72">
        <v>41476</v>
      </c>
      <c r="C16" s="67"/>
      <c r="D16" s="67"/>
      <c r="E16" s="67"/>
      <c r="F16" s="72">
        <v>41476</v>
      </c>
      <c r="G16" s="67"/>
      <c r="H16" s="67"/>
      <c r="I16" s="67"/>
      <c r="J16" s="72">
        <v>41476</v>
      </c>
      <c r="K16" s="67"/>
      <c r="L16" s="67"/>
      <c r="M16" s="67"/>
    </row>
    <row r="17" spans="2:13" ht="20.100000000000001" customHeight="1">
      <c r="B17" s="72">
        <v>41477</v>
      </c>
      <c r="C17" s="67"/>
      <c r="D17" s="67"/>
      <c r="E17" s="67"/>
      <c r="F17" s="72">
        <v>41477</v>
      </c>
      <c r="G17" s="67"/>
      <c r="H17" s="67"/>
      <c r="I17" s="67"/>
      <c r="J17" s="72">
        <v>41477</v>
      </c>
      <c r="K17" s="67"/>
      <c r="L17" s="67"/>
      <c r="M17" s="67"/>
    </row>
    <row r="18" spans="2:13" ht="20.100000000000001" customHeight="1">
      <c r="B18" s="72">
        <v>41478</v>
      </c>
      <c r="C18" s="67"/>
      <c r="D18" s="67"/>
      <c r="E18" s="67"/>
      <c r="F18" s="72">
        <v>41478</v>
      </c>
      <c r="G18" s="67"/>
      <c r="H18" s="67"/>
      <c r="I18" s="67"/>
      <c r="J18" s="72">
        <v>41478</v>
      </c>
      <c r="K18" s="67"/>
      <c r="L18" s="67"/>
      <c r="M18" s="67"/>
    </row>
    <row r="19" spans="2:13" ht="20.100000000000001" customHeight="1">
      <c r="B19" s="72">
        <v>41479</v>
      </c>
      <c r="C19" s="67"/>
      <c r="D19" s="67"/>
      <c r="E19" s="67"/>
      <c r="F19" s="72">
        <v>41479</v>
      </c>
      <c r="G19" s="67"/>
      <c r="H19" s="67"/>
      <c r="I19" s="67"/>
      <c r="J19" s="72">
        <v>41479</v>
      </c>
      <c r="K19" s="67"/>
      <c r="L19" s="67"/>
      <c r="M19" s="67"/>
    </row>
    <row r="20" spans="2:13" ht="20.100000000000001" customHeight="1">
      <c r="B20" s="72">
        <v>41480</v>
      </c>
      <c r="C20" s="67"/>
      <c r="D20" s="67"/>
      <c r="E20" s="67"/>
      <c r="F20" s="72">
        <v>41480</v>
      </c>
      <c r="G20" s="67"/>
      <c r="H20" s="67"/>
      <c r="I20" s="67"/>
      <c r="J20" s="72">
        <v>41480</v>
      </c>
      <c r="K20" s="67"/>
      <c r="L20" s="67"/>
      <c r="M20" s="67"/>
    </row>
    <row r="21" spans="2:13" ht="20.100000000000001" customHeight="1">
      <c r="B21" s="72">
        <v>41481</v>
      </c>
      <c r="C21" s="67"/>
      <c r="D21" s="67"/>
      <c r="E21" s="67"/>
      <c r="F21" s="72">
        <v>41481</v>
      </c>
      <c r="G21" s="67"/>
      <c r="H21" s="67"/>
      <c r="I21" s="67"/>
      <c r="J21" s="72">
        <v>41481</v>
      </c>
      <c r="K21" s="67"/>
      <c r="L21" s="67"/>
      <c r="M21" s="67"/>
    </row>
    <row r="22" spans="2:13" ht="20.100000000000001" customHeight="1">
      <c r="B22" s="72">
        <v>41483</v>
      </c>
      <c r="C22" s="67"/>
      <c r="D22" s="67"/>
      <c r="E22" s="67"/>
      <c r="F22" s="72">
        <v>41483</v>
      </c>
      <c r="G22" s="67"/>
      <c r="H22" s="67"/>
      <c r="I22" s="67"/>
      <c r="J22" s="72">
        <v>41483</v>
      </c>
      <c r="K22" s="67"/>
      <c r="L22" s="67"/>
      <c r="M22" s="67"/>
    </row>
    <row r="23" spans="2:13" ht="20.100000000000001" customHeight="1">
      <c r="B23" s="72">
        <v>41484</v>
      </c>
      <c r="C23" s="67"/>
      <c r="D23" s="67"/>
      <c r="E23" s="67"/>
      <c r="F23" s="72">
        <v>41484</v>
      </c>
      <c r="G23" s="67"/>
      <c r="H23" s="67"/>
      <c r="I23" s="67"/>
      <c r="J23" s="72">
        <v>41484</v>
      </c>
      <c r="K23" s="67"/>
      <c r="L23" s="67"/>
      <c r="M23" s="67"/>
    </row>
    <row r="24" spans="2:13" ht="20.100000000000001" customHeight="1">
      <c r="B24" s="72">
        <v>41485</v>
      </c>
      <c r="C24" s="67"/>
      <c r="D24" s="67"/>
      <c r="E24" s="67"/>
      <c r="F24" s="72">
        <v>41485</v>
      </c>
      <c r="G24" s="67"/>
      <c r="H24" s="67"/>
      <c r="I24" s="67"/>
      <c r="J24" s="72">
        <v>41485</v>
      </c>
      <c r="K24" s="67"/>
      <c r="L24" s="67"/>
      <c r="M24" s="67"/>
    </row>
    <row r="25" spans="2:13" ht="20.100000000000001" customHeight="1">
      <c r="B25" s="72">
        <v>41486</v>
      </c>
      <c r="C25" s="67"/>
      <c r="D25" s="67"/>
      <c r="E25" s="67"/>
      <c r="F25" s="72">
        <v>41486</v>
      </c>
      <c r="G25" s="67"/>
      <c r="H25" s="67"/>
      <c r="I25" s="67"/>
      <c r="J25" s="72">
        <v>41486</v>
      </c>
      <c r="K25" s="67"/>
      <c r="L25" s="67"/>
      <c r="M25" s="67"/>
    </row>
    <row r="26" spans="2:13">
      <c r="B26" s="77"/>
      <c r="C26" s="62"/>
      <c r="D26" s="62"/>
      <c r="E26" s="62"/>
      <c r="F26" s="77"/>
      <c r="G26" s="62"/>
      <c r="H26" s="62"/>
      <c r="I26" s="62"/>
      <c r="J26" s="77"/>
      <c r="K26" s="62"/>
      <c r="L26" s="62"/>
      <c r="M26" s="62"/>
    </row>
    <row r="27" spans="2:13" ht="15.75" customHeight="1"/>
    <row r="28" spans="2:13" s="16" customFormat="1"/>
    <row r="53" spans="2:2">
      <c r="B53" s="76"/>
    </row>
    <row r="54" spans="2:2">
      <c r="B54" s="76"/>
    </row>
    <row r="55" spans="2:2">
      <c r="B55" s="76"/>
    </row>
    <row r="56" spans="2:2">
      <c r="B56" s="76"/>
    </row>
    <row r="57" spans="2:2">
      <c r="B57" s="76"/>
    </row>
  </sheetData>
  <mergeCells count="6">
    <mergeCell ref="C3:E3"/>
    <mergeCell ref="B2:E2"/>
    <mergeCell ref="F2:I2"/>
    <mergeCell ref="G3:I3"/>
    <mergeCell ref="J2:M2"/>
    <mergeCell ref="K3:M3"/>
  </mergeCells>
  <pageMargins left="0.70866141732283472" right="0.70866141732283472" top="0.74803149606299213" bottom="0.74803149606299213" header="0.35433070866141736" footer="0.31496062992125984"/>
  <pageSetup paperSize="9" orientation="landscape" r:id="rId1"/>
  <rowBreaks count="1" manualBreakCount="1">
    <brk id="26" min="1" max="15" man="1"/>
  </rowBreaks>
  <colBreaks count="4" manualBreakCount="4">
    <brk id="5" max="1048575" man="1"/>
    <brk id="6" max="1048575" man="1"/>
    <brk id="9" max="1048575" man="1"/>
    <brk id="11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O26"/>
  <sheetViews>
    <sheetView workbookViewId="0">
      <selection activeCell="C8" sqref="C8"/>
    </sheetView>
  </sheetViews>
  <sheetFormatPr defaultRowHeight="15"/>
  <cols>
    <col min="1" max="1" width="18.85546875" customWidth="1"/>
    <col min="2" max="2" width="19.7109375" customWidth="1"/>
    <col min="3" max="3" width="20.140625" customWidth="1"/>
    <col min="4" max="4" width="23" customWidth="1"/>
    <col min="5" max="5" width="38.85546875" customWidth="1"/>
    <col min="6" max="6" width="14.7109375" customWidth="1"/>
    <col min="7" max="7" width="24.7109375" customWidth="1"/>
    <col min="8" max="8" width="26" customWidth="1"/>
    <col min="9" max="9" width="25.140625" customWidth="1"/>
    <col min="10" max="10" width="35.140625" customWidth="1"/>
    <col min="11" max="11" width="14.7109375" customWidth="1"/>
    <col min="12" max="12" width="23.7109375" customWidth="1"/>
    <col min="13" max="13" width="23.140625" customWidth="1"/>
    <col min="14" max="14" width="22.85546875" customWidth="1"/>
    <col min="15" max="15" width="38.5703125" customWidth="1"/>
  </cols>
  <sheetData>
    <row r="1" spans="1:15" ht="20.100000000000001" customHeight="1" thickBot="1">
      <c r="A1" s="184" t="s">
        <v>378</v>
      </c>
      <c r="B1" s="185"/>
      <c r="C1" s="185"/>
      <c r="D1" s="185"/>
      <c r="E1" s="186"/>
      <c r="F1" s="184" t="s">
        <v>378</v>
      </c>
      <c r="G1" s="185"/>
      <c r="H1" s="185"/>
      <c r="I1" s="185"/>
      <c r="J1" s="186"/>
      <c r="K1" s="184" t="s">
        <v>378</v>
      </c>
      <c r="L1" s="185"/>
      <c r="M1" s="185"/>
      <c r="N1" s="185"/>
      <c r="O1" s="186"/>
    </row>
    <row r="2" spans="1:15" ht="36" customHeight="1" thickBot="1">
      <c r="A2" s="68" t="s">
        <v>376</v>
      </c>
      <c r="B2" s="79" t="s">
        <v>375</v>
      </c>
      <c r="C2" s="69" t="s">
        <v>379</v>
      </c>
      <c r="D2" s="80" t="s">
        <v>380</v>
      </c>
      <c r="E2" s="70" t="s">
        <v>381</v>
      </c>
      <c r="F2" s="68" t="s">
        <v>376</v>
      </c>
      <c r="G2" s="79" t="s">
        <v>377</v>
      </c>
      <c r="H2" s="69" t="s">
        <v>379</v>
      </c>
      <c r="I2" s="80" t="s">
        <v>380</v>
      </c>
      <c r="J2" s="70" t="s">
        <v>381</v>
      </c>
      <c r="K2" s="68" t="s">
        <v>376</v>
      </c>
      <c r="L2" s="79" t="s">
        <v>363</v>
      </c>
      <c r="M2" s="69" t="s">
        <v>379</v>
      </c>
      <c r="N2" s="80" t="s">
        <v>380</v>
      </c>
      <c r="O2" s="70" t="s">
        <v>381</v>
      </c>
    </row>
    <row r="3" spans="1:15" ht="20.100000000000001" customHeight="1">
      <c r="A3" s="78">
        <v>0.3125</v>
      </c>
      <c r="B3" s="73"/>
      <c r="C3" s="73"/>
      <c r="D3" s="81"/>
      <c r="E3" s="73"/>
      <c r="F3" s="78">
        <v>0.3125</v>
      </c>
      <c r="G3" s="73"/>
      <c r="H3" s="73"/>
      <c r="I3" s="81"/>
      <c r="J3" s="73"/>
      <c r="K3" s="78">
        <v>0.3125</v>
      </c>
      <c r="L3" s="73"/>
      <c r="M3" s="73"/>
      <c r="N3" s="81"/>
      <c r="O3" s="73"/>
    </row>
    <row r="4" spans="1:15" ht="20.100000000000001" customHeight="1">
      <c r="A4" s="18">
        <v>0.35416666666666669</v>
      </c>
      <c r="B4" s="67"/>
      <c r="C4" s="67"/>
      <c r="D4" s="82"/>
      <c r="E4" s="67"/>
      <c r="F4" s="18">
        <v>0.35416666666666669</v>
      </c>
      <c r="G4" s="67"/>
      <c r="H4" s="67"/>
      <c r="I4" s="82"/>
      <c r="J4" s="67"/>
      <c r="K4" s="18">
        <v>0.35416666666666669</v>
      </c>
      <c r="L4" s="67"/>
      <c r="M4" s="67"/>
      <c r="N4" s="82"/>
      <c r="O4" s="67"/>
    </row>
    <row r="5" spans="1:15" ht="20.100000000000001" customHeight="1">
      <c r="A5" s="18">
        <v>0.39583333333333298</v>
      </c>
      <c r="B5" s="67"/>
      <c r="C5" s="67"/>
      <c r="D5" s="82"/>
      <c r="E5" s="67"/>
      <c r="F5" s="18">
        <v>0.39583333333333298</v>
      </c>
      <c r="G5" s="67"/>
      <c r="H5" s="67"/>
      <c r="I5" s="82"/>
      <c r="J5" s="67"/>
      <c r="K5" s="18">
        <v>0.39583333333333298</v>
      </c>
      <c r="L5" s="67"/>
      <c r="M5" s="67"/>
      <c r="N5" s="82"/>
      <c r="O5" s="67"/>
    </row>
    <row r="6" spans="1:15" ht="20.100000000000001" customHeight="1">
      <c r="A6" s="18">
        <v>0.4375</v>
      </c>
      <c r="B6" s="67"/>
      <c r="C6" s="67"/>
      <c r="D6" s="82"/>
      <c r="E6" s="67"/>
      <c r="F6" s="18">
        <v>0.4375</v>
      </c>
      <c r="G6" s="67"/>
      <c r="H6" s="67"/>
      <c r="I6" s="82"/>
      <c r="J6" s="67"/>
      <c r="K6" s="18">
        <v>0.4375</v>
      </c>
      <c r="L6" s="67"/>
      <c r="M6" s="67"/>
      <c r="N6" s="82"/>
      <c r="O6" s="67"/>
    </row>
    <row r="7" spans="1:15" ht="20.100000000000001" customHeight="1">
      <c r="A7" s="18">
        <v>0.47916666666666702</v>
      </c>
      <c r="B7" s="67"/>
      <c r="C7" s="67"/>
      <c r="D7" s="82"/>
      <c r="E7" s="67"/>
      <c r="F7" s="18">
        <v>0.47916666666666702</v>
      </c>
      <c r="G7" s="67"/>
      <c r="H7" s="67"/>
      <c r="I7" s="82"/>
      <c r="J7" s="67"/>
      <c r="K7" s="18">
        <v>0.47916666666666702</v>
      </c>
      <c r="L7" s="67"/>
      <c r="M7" s="67"/>
      <c r="N7" s="82"/>
      <c r="O7" s="67"/>
    </row>
    <row r="8" spans="1:15" ht="20.100000000000001" customHeight="1">
      <c r="A8" s="18">
        <v>0.52083333333333304</v>
      </c>
      <c r="B8" s="67"/>
      <c r="C8" s="67"/>
      <c r="D8" s="82"/>
      <c r="E8" s="67"/>
      <c r="F8" s="18">
        <v>0.52083333333333304</v>
      </c>
      <c r="G8" s="67"/>
      <c r="H8" s="67"/>
      <c r="I8" s="82"/>
      <c r="J8" s="67"/>
      <c r="K8" s="18">
        <v>0.52083333333333304</v>
      </c>
      <c r="L8" s="67"/>
      <c r="M8" s="67"/>
      <c r="N8" s="82"/>
      <c r="O8" s="67"/>
    </row>
    <row r="9" spans="1:15" ht="20.100000000000001" customHeight="1">
      <c r="A9" s="18">
        <v>0.5625</v>
      </c>
      <c r="B9" s="67"/>
      <c r="C9" s="67"/>
      <c r="D9" s="82"/>
      <c r="E9" s="67"/>
      <c r="F9" s="18">
        <v>0.5625</v>
      </c>
      <c r="G9" s="67"/>
      <c r="H9" s="67"/>
      <c r="I9" s="82"/>
      <c r="J9" s="67"/>
      <c r="K9" s="18">
        <v>0.5625</v>
      </c>
      <c r="L9" s="67"/>
      <c r="M9" s="67"/>
      <c r="N9" s="82"/>
      <c r="O9" s="67"/>
    </row>
    <row r="10" spans="1:15" ht="20.100000000000001" customHeight="1">
      <c r="A10" s="18">
        <v>0.60416666666666696</v>
      </c>
      <c r="B10" s="67"/>
      <c r="C10" s="67"/>
      <c r="D10" s="82"/>
      <c r="E10" s="67"/>
      <c r="F10" s="18">
        <v>0.60416666666666696</v>
      </c>
      <c r="G10" s="67"/>
      <c r="H10" s="67"/>
      <c r="I10" s="82"/>
      <c r="J10" s="67"/>
      <c r="K10" s="18">
        <v>0.60416666666666696</v>
      </c>
      <c r="L10" s="67"/>
      <c r="M10" s="67"/>
      <c r="N10" s="82"/>
      <c r="O10" s="67"/>
    </row>
    <row r="11" spans="1:15" ht="20.100000000000001" customHeight="1">
      <c r="A11" s="18">
        <v>0.64583333333333404</v>
      </c>
      <c r="B11" s="67"/>
      <c r="C11" s="67"/>
      <c r="D11" s="82"/>
      <c r="E11" s="67"/>
      <c r="F11" s="18">
        <v>0.64583333333333404</v>
      </c>
      <c r="G11" s="67"/>
      <c r="H11" s="67"/>
      <c r="I11" s="82"/>
      <c r="J11" s="67"/>
      <c r="K11" s="18">
        <v>0.64583333333333404</v>
      </c>
      <c r="L11" s="67"/>
      <c r="M11" s="67"/>
      <c r="N11" s="82"/>
      <c r="O11" s="67"/>
    </row>
    <row r="12" spans="1:15" ht="20.100000000000001" customHeight="1">
      <c r="A12" s="18">
        <v>0.6875</v>
      </c>
      <c r="B12" s="67"/>
      <c r="C12" s="67"/>
      <c r="D12" s="82"/>
      <c r="E12" s="67"/>
      <c r="F12" s="18">
        <v>0.6875</v>
      </c>
      <c r="G12" s="67"/>
      <c r="H12" s="67"/>
      <c r="I12" s="82"/>
      <c r="J12" s="67"/>
      <c r="K12" s="18">
        <v>0.6875</v>
      </c>
      <c r="L12" s="67"/>
      <c r="M12" s="67"/>
      <c r="N12" s="82"/>
      <c r="O12" s="67"/>
    </row>
    <row r="13" spans="1:15" ht="20.100000000000001" customHeight="1">
      <c r="A13" s="18">
        <v>0.72916666666666696</v>
      </c>
      <c r="B13" s="67"/>
      <c r="C13" s="67"/>
      <c r="D13" s="82"/>
      <c r="E13" s="67"/>
      <c r="F13" s="18">
        <v>0.72916666666666696</v>
      </c>
      <c r="G13" s="67"/>
      <c r="H13" s="67"/>
      <c r="I13" s="82"/>
      <c r="J13" s="67"/>
      <c r="K13" s="18">
        <v>0.72916666666666696</v>
      </c>
      <c r="L13" s="67"/>
      <c r="M13" s="67"/>
      <c r="N13" s="82"/>
      <c r="O13" s="67"/>
    </row>
    <row r="14" spans="1:15" ht="20.100000000000001" customHeight="1">
      <c r="A14" s="18">
        <v>0.77083333333333404</v>
      </c>
      <c r="B14" s="67"/>
      <c r="C14" s="67"/>
      <c r="D14" s="82"/>
      <c r="E14" s="67"/>
      <c r="F14" s="18">
        <v>0.77083333333333404</v>
      </c>
      <c r="G14" s="67"/>
      <c r="H14" s="67"/>
      <c r="I14" s="82"/>
      <c r="J14" s="67"/>
      <c r="K14" s="18">
        <v>0.77083333333333404</v>
      </c>
      <c r="L14" s="67"/>
      <c r="M14" s="67"/>
      <c r="N14" s="82"/>
      <c r="O14" s="67"/>
    </row>
    <row r="15" spans="1:15" ht="20.100000000000001" customHeight="1">
      <c r="A15" s="18">
        <v>0.8125</v>
      </c>
      <c r="B15" s="67"/>
      <c r="C15" s="67"/>
      <c r="D15" s="82"/>
      <c r="E15" s="67"/>
      <c r="F15" s="18">
        <v>0.8125</v>
      </c>
      <c r="G15" s="67"/>
      <c r="H15" s="67"/>
      <c r="I15" s="82"/>
      <c r="J15" s="67"/>
      <c r="K15" s="18">
        <v>0.8125</v>
      </c>
      <c r="L15" s="67"/>
      <c r="M15" s="67"/>
      <c r="N15" s="82"/>
      <c r="O15" s="67"/>
    </row>
    <row r="16" spans="1:15" ht="20.100000000000001" customHeight="1">
      <c r="A16" s="18">
        <v>0.85416666666666696</v>
      </c>
      <c r="B16" s="67"/>
      <c r="C16" s="67"/>
      <c r="D16" s="82"/>
      <c r="E16" s="67"/>
      <c r="F16" s="18">
        <v>0.85416666666666696</v>
      </c>
      <c r="G16" s="67"/>
      <c r="H16" s="67"/>
      <c r="I16" s="82"/>
      <c r="J16" s="67"/>
      <c r="K16" s="18">
        <v>0.85416666666666696</v>
      </c>
      <c r="L16" s="67"/>
      <c r="M16" s="67"/>
      <c r="N16" s="82"/>
      <c r="O16" s="67"/>
    </row>
    <row r="17" spans="1:15" ht="20.100000000000001" customHeight="1">
      <c r="A17" s="18">
        <v>0.89583333333333404</v>
      </c>
      <c r="B17" s="67"/>
      <c r="C17" s="67"/>
      <c r="D17" s="82"/>
      <c r="E17" s="67"/>
      <c r="F17" s="18">
        <v>0.89583333333333404</v>
      </c>
      <c r="G17" s="67"/>
      <c r="H17" s="67"/>
      <c r="I17" s="82"/>
      <c r="J17" s="67"/>
      <c r="K17" s="18">
        <v>0.89583333333333404</v>
      </c>
      <c r="L17" s="67"/>
      <c r="M17" s="67"/>
      <c r="N17" s="82"/>
      <c r="O17" s="67"/>
    </row>
    <row r="18" spans="1:15" ht="20.100000000000001" customHeight="1">
      <c r="A18" s="18">
        <v>0.9375</v>
      </c>
      <c r="B18" s="67"/>
      <c r="C18" s="67"/>
      <c r="D18" s="82"/>
      <c r="E18" s="67"/>
      <c r="F18" s="18">
        <v>0.9375</v>
      </c>
      <c r="G18" s="67"/>
      <c r="H18" s="67"/>
      <c r="I18" s="82"/>
      <c r="J18" s="67"/>
      <c r="K18" s="18">
        <v>0.9375</v>
      </c>
      <c r="L18" s="67"/>
      <c r="M18" s="67"/>
      <c r="N18" s="82"/>
      <c r="O18" s="67"/>
    </row>
    <row r="19" spans="1:15" ht="20.100000000000001" customHeight="1">
      <c r="A19" s="18">
        <v>0.97916666666666696</v>
      </c>
      <c r="B19" s="67"/>
      <c r="C19" s="67"/>
      <c r="D19" s="82"/>
      <c r="E19" s="67"/>
      <c r="F19" s="18">
        <v>0.97916666666666696</v>
      </c>
      <c r="G19" s="67"/>
      <c r="H19" s="67"/>
      <c r="I19" s="82"/>
      <c r="J19" s="67"/>
      <c r="K19" s="18">
        <v>0.97916666666666696</v>
      </c>
      <c r="L19" s="67"/>
      <c r="M19" s="67"/>
      <c r="N19" s="82"/>
      <c r="O19" s="67"/>
    </row>
    <row r="20" spans="1:15" ht="20.100000000000001" customHeight="1">
      <c r="A20" s="18">
        <v>1.0208333333333299</v>
      </c>
      <c r="B20" s="67"/>
      <c r="C20" s="67"/>
      <c r="D20" s="82"/>
      <c r="E20" s="67"/>
      <c r="F20" s="18">
        <v>1.0208333333333299</v>
      </c>
      <c r="G20" s="67"/>
      <c r="H20" s="67"/>
      <c r="I20" s="82"/>
      <c r="J20" s="67"/>
      <c r="K20" s="18">
        <v>1.0208333333333299</v>
      </c>
      <c r="L20" s="67"/>
      <c r="M20" s="67"/>
      <c r="N20" s="82"/>
      <c r="O20" s="67"/>
    </row>
    <row r="21" spans="1:15" ht="20.100000000000001" customHeight="1">
      <c r="A21" s="18">
        <v>1.0625</v>
      </c>
      <c r="B21" s="67"/>
      <c r="C21" s="67"/>
      <c r="D21" s="82"/>
      <c r="E21" s="67"/>
      <c r="F21" s="18">
        <v>1.0625</v>
      </c>
      <c r="G21" s="67"/>
      <c r="H21" s="67"/>
      <c r="I21" s="82"/>
      <c r="J21" s="67"/>
      <c r="K21" s="18">
        <v>1.0625</v>
      </c>
      <c r="L21" s="67"/>
      <c r="M21" s="67"/>
      <c r="N21" s="82"/>
      <c r="O21" s="67"/>
    </row>
    <row r="22" spans="1:15" ht="20.100000000000001" customHeight="1">
      <c r="A22" s="18">
        <v>1.1041666666666701</v>
      </c>
      <c r="B22" s="67"/>
      <c r="C22" s="67"/>
      <c r="D22" s="82"/>
      <c r="E22" s="67"/>
      <c r="F22" s="18">
        <v>1.1041666666666701</v>
      </c>
      <c r="G22" s="67"/>
      <c r="H22" s="67"/>
      <c r="I22" s="82"/>
      <c r="J22" s="67"/>
      <c r="K22" s="18">
        <v>1.1041666666666701</v>
      </c>
      <c r="L22" s="67"/>
      <c r="M22" s="67"/>
      <c r="N22" s="82"/>
      <c r="O22" s="67"/>
    </row>
    <row r="23" spans="1:15" ht="20.100000000000001" customHeight="1">
      <c r="A23" s="18">
        <v>1.1458333333333299</v>
      </c>
      <c r="B23" s="67"/>
      <c r="C23" s="67"/>
      <c r="D23" s="82"/>
      <c r="E23" s="67"/>
      <c r="F23" s="18">
        <v>1.1458333333333299</v>
      </c>
      <c r="G23" s="67"/>
      <c r="H23" s="67"/>
      <c r="I23" s="82"/>
      <c r="J23" s="67"/>
      <c r="K23" s="18">
        <v>1.1458333333333299</v>
      </c>
      <c r="L23" s="67"/>
      <c r="M23" s="67"/>
      <c r="N23" s="82"/>
      <c r="O23" s="67"/>
    </row>
    <row r="24" spans="1:15" ht="20.100000000000001" customHeight="1">
      <c r="A24" s="18">
        <v>1.1875</v>
      </c>
      <c r="B24" s="67"/>
      <c r="C24" s="67"/>
      <c r="D24" s="82"/>
      <c r="E24" s="67"/>
      <c r="F24" s="18">
        <v>1.1875</v>
      </c>
      <c r="G24" s="67"/>
      <c r="H24" s="67"/>
      <c r="I24" s="82"/>
      <c r="J24" s="67"/>
      <c r="K24" s="18">
        <v>1.1875</v>
      </c>
      <c r="L24" s="67"/>
      <c r="M24" s="67"/>
      <c r="N24" s="82"/>
      <c r="O24" s="67"/>
    </row>
    <row r="25" spans="1:15" ht="20.100000000000001" customHeight="1">
      <c r="A25" s="18">
        <v>1.2291666666666701</v>
      </c>
      <c r="B25" s="67"/>
      <c r="C25" s="67"/>
      <c r="D25" s="82"/>
      <c r="E25" s="67"/>
      <c r="F25" s="18">
        <v>1.2291666666666701</v>
      </c>
      <c r="G25" s="67"/>
      <c r="H25" s="67"/>
      <c r="I25" s="82"/>
      <c r="J25" s="67"/>
      <c r="K25" s="18">
        <v>1.2291666666666701</v>
      </c>
      <c r="L25" s="67"/>
      <c r="M25" s="67"/>
      <c r="N25" s="82"/>
      <c r="O25" s="67"/>
    </row>
    <row r="26" spans="1:15" ht="20.100000000000001" customHeight="1">
      <c r="A26" s="18">
        <v>1.2708333333333299</v>
      </c>
      <c r="B26" s="67"/>
      <c r="C26" s="67"/>
      <c r="D26" s="82"/>
      <c r="E26" s="67"/>
      <c r="F26" s="18">
        <v>1.2708333333333299</v>
      </c>
      <c r="G26" s="67"/>
      <c r="H26" s="67"/>
      <c r="I26" s="82"/>
      <c r="J26" s="67"/>
      <c r="K26" s="18">
        <v>1.2708333333333299</v>
      </c>
      <c r="L26" s="67"/>
      <c r="M26" s="67"/>
      <c r="N26" s="82"/>
      <c r="O26" s="67"/>
    </row>
  </sheetData>
  <mergeCells count="3">
    <mergeCell ref="A1:E1"/>
    <mergeCell ref="F1:J1"/>
    <mergeCell ref="K1:O1"/>
  </mergeCells>
  <pageMargins left="0.7" right="0.7" top="0.54" bottom="0.41" header="0.3" footer="0.3"/>
  <pageSetup paperSize="9" orientation="landscape" r:id="rId1"/>
  <colBreaks count="2" manualBreakCount="2">
    <brk id="5" max="1048575" man="1"/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M68"/>
  <sheetViews>
    <sheetView workbookViewId="0">
      <selection activeCell="N40" sqref="N40"/>
    </sheetView>
  </sheetViews>
  <sheetFormatPr defaultRowHeight="15"/>
  <cols>
    <col min="1" max="1" width="9.7109375" style="74" customWidth="1"/>
    <col min="2" max="2" width="9.85546875" style="74" customWidth="1"/>
    <col min="3" max="3" width="9.42578125" style="74" customWidth="1"/>
    <col min="4" max="4" width="9.85546875" style="74" customWidth="1"/>
    <col min="5" max="5" width="11.140625" style="74" customWidth="1"/>
    <col min="6" max="7" width="10.42578125" style="74" customWidth="1"/>
    <col min="8" max="8" width="9.140625" style="74" customWidth="1"/>
    <col min="9" max="9" width="8.140625" style="74" customWidth="1"/>
    <col min="10" max="10" width="10.85546875" style="74" customWidth="1"/>
    <col min="11" max="11" width="10.7109375" style="74" customWidth="1"/>
    <col min="12" max="12" width="11.5703125" style="74" customWidth="1"/>
    <col min="13" max="13" width="10.5703125" style="74" customWidth="1"/>
    <col min="14" max="16384" width="9.140625" style="74"/>
  </cols>
  <sheetData>
    <row r="1" spans="1:13" ht="15.75" thickBot="1"/>
    <row r="2" spans="1:13" ht="19.5" thickBot="1">
      <c r="A2" s="187" t="s">
        <v>387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9"/>
    </row>
    <row r="3" spans="1:13">
      <c r="A3" s="170" t="s">
        <v>382</v>
      </c>
      <c r="B3" s="170" t="s">
        <v>384</v>
      </c>
      <c r="C3" s="170"/>
      <c r="D3" s="170"/>
      <c r="E3" s="170" t="s">
        <v>385</v>
      </c>
      <c r="F3" s="170"/>
      <c r="G3" s="170"/>
      <c r="H3" s="170" t="s">
        <v>386</v>
      </c>
      <c r="I3" s="170"/>
      <c r="J3" s="170"/>
      <c r="K3" s="170" t="s">
        <v>383</v>
      </c>
      <c r="L3" s="170"/>
      <c r="M3" s="170"/>
    </row>
    <row r="4" spans="1:13">
      <c r="A4" s="135"/>
      <c r="B4" s="75" t="s">
        <v>165</v>
      </c>
      <c r="C4" s="75" t="s">
        <v>166</v>
      </c>
      <c r="D4" s="75" t="s">
        <v>167</v>
      </c>
      <c r="E4" s="75" t="s">
        <v>165</v>
      </c>
      <c r="F4" s="75" t="s">
        <v>166</v>
      </c>
      <c r="G4" s="75" t="s">
        <v>167</v>
      </c>
      <c r="H4" s="75" t="s">
        <v>165</v>
      </c>
      <c r="I4" s="75" t="s">
        <v>166</v>
      </c>
      <c r="J4" s="75" t="s">
        <v>167</v>
      </c>
      <c r="K4" s="75" t="s">
        <v>165</v>
      </c>
      <c r="L4" s="75" t="s">
        <v>166</v>
      </c>
      <c r="M4" s="75" t="s">
        <v>167</v>
      </c>
    </row>
    <row r="5" spans="1:13">
      <c r="A5" s="75">
        <v>1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</row>
    <row r="6" spans="1:13">
      <c r="A6" s="75">
        <v>2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</row>
    <row r="7" spans="1:13">
      <c r="A7" s="75">
        <v>3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3">
      <c r="A8" s="75">
        <v>4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3">
      <c r="A9" s="75">
        <v>5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>
      <c r="A10" s="75">
        <v>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</row>
    <row r="11" spans="1:13">
      <c r="A11" s="75">
        <v>7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</row>
    <row r="12" spans="1:13">
      <c r="A12" s="75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</row>
    <row r="13" spans="1:13">
      <c r="A13" s="75">
        <v>9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</row>
    <row r="14" spans="1:13">
      <c r="A14" s="75">
        <v>10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</row>
    <row r="15" spans="1:13">
      <c r="A15" s="75">
        <v>11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</row>
    <row r="16" spans="1:13">
      <c r="A16" s="75">
        <v>12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</row>
    <row r="17" spans="1:13">
      <c r="A17" s="75">
        <v>13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</row>
    <row r="18" spans="1:13">
      <c r="A18" s="75">
        <v>14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</row>
    <row r="19" spans="1:13">
      <c r="A19" s="75">
        <v>15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</row>
    <row r="20" spans="1:13">
      <c r="A20" s="75">
        <v>16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</row>
    <row r="21" spans="1:13">
      <c r="A21" s="75">
        <v>17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</row>
    <row r="22" spans="1:13">
      <c r="A22" s="75">
        <v>18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</row>
    <row r="23" spans="1:13">
      <c r="A23" s="75">
        <v>19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</row>
    <row r="24" spans="1:13">
      <c r="A24" s="75">
        <v>20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</row>
    <row r="25" spans="1:13">
      <c r="A25" s="75">
        <v>21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</row>
    <row r="26" spans="1:13">
      <c r="A26" s="75">
        <v>22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</row>
    <row r="27" spans="1:13">
      <c r="A27" s="75">
        <v>23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</row>
    <row r="28" spans="1:13">
      <c r="A28" s="75">
        <v>24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</row>
    <row r="29" spans="1:13">
      <c r="A29" s="75">
        <v>25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</row>
    <row r="30" spans="1:13">
      <c r="A30" s="75">
        <v>26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</row>
    <row r="31" spans="1:13">
      <c r="A31" s="75">
        <v>27</v>
      </c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</row>
    <row r="32" spans="1:13">
      <c r="A32" s="75">
        <v>28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</row>
    <row r="33" spans="1:13">
      <c r="A33" s="75">
        <v>29</v>
      </c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</row>
    <row r="34" spans="1:13" ht="20.25" customHeight="1">
      <c r="A34" s="75">
        <v>30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</row>
    <row r="35" spans="1:13" s="62" customFormat="1" ht="15.75" thickBot="1"/>
    <row r="36" spans="1:13" ht="19.5" thickBot="1">
      <c r="A36" s="187" t="s">
        <v>387</v>
      </c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9"/>
    </row>
    <row r="37" spans="1:13">
      <c r="A37" s="170" t="s">
        <v>382</v>
      </c>
      <c r="B37" s="170" t="s">
        <v>384</v>
      </c>
      <c r="C37" s="170"/>
      <c r="D37" s="170"/>
      <c r="E37" s="170" t="s">
        <v>385</v>
      </c>
      <c r="F37" s="170"/>
      <c r="G37" s="170"/>
      <c r="H37" s="170" t="s">
        <v>386</v>
      </c>
      <c r="I37" s="170"/>
      <c r="J37" s="170"/>
      <c r="K37" s="170" t="s">
        <v>383</v>
      </c>
      <c r="L37" s="170"/>
      <c r="M37" s="170"/>
    </row>
    <row r="38" spans="1:13">
      <c r="A38" s="135"/>
      <c r="B38" s="75" t="s">
        <v>165</v>
      </c>
      <c r="C38" s="75" t="s">
        <v>166</v>
      </c>
      <c r="D38" s="75" t="s">
        <v>167</v>
      </c>
      <c r="E38" s="75" t="s">
        <v>165</v>
      </c>
      <c r="F38" s="75" t="s">
        <v>166</v>
      </c>
      <c r="G38" s="75" t="s">
        <v>167</v>
      </c>
      <c r="H38" s="75" t="s">
        <v>165</v>
      </c>
      <c r="I38" s="75" t="s">
        <v>166</v>
      </c>
      <c r="J38" s="75" t="s">
        <v>167</v>
      </c>
      <c r="K38" s="75" t="s">
        <v>165</v>
      </c>
      <c r="L38" s="75" t="s">
        <v>166</v>
      </c>
      <c r="M38" s="75" t="s">
        <v>167</v>
      </c>
    </row>
    <row r="39" spans="1:13">
      <c r="A39" s="75">
        <v>31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</row>
    <row r="40" spans="1:13">
      <c r="A40" s="75">
        <v>32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</row>
    <row r="41" spans="1:13">
      <c r="A41" s="75">
        <v>33</v>
      </c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</row>
    <row r="42" spans="1:13">
      <c r="A42" s="75">
        <v>34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</row>
    <row r="43" spans="1:13">
      <c r="A43" s="75">
        <v>35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</row>
    <row r="44" spans="1:13">
      <c r="A44" s="75">
        <v>36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</row>
    <row r="45" spans="1:13">
      <c r="A45" s="75">
        <v>37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</row>
    <row r="46" spans="1:13">
      <c r="A46" s="75">
        <v>38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</row>
    <row r="47" spans="1:13">
      <c r="A47" s="75">
        <v>39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</row>
    <row r="48" spans="1:13">
      <c r="A48" s="75">
        <v>40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</row>
    <row r="49" spans="1:13">
      <c r="A49" s="75">
        <v>41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</row>
    <row r="50" spans="1:13">
      <c r="A50" s="75">
        <v>42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</row>
    <row r="51" spans="1:13">
      <c r="A51" s="75">
        <v>43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</row>
    <row r="52" spans="1:13">
      <c r="A52" s="75">
        <v>44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</row>
    <row r="53" spans="1:13">
      <c r="A53" s="75">
        <v>45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</row>
    <row r="54" spans="1:13">
      <c r="A54" s="75">
        <v>46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</row>
    <row r="55" spans="1:13">
      <c r="A55" s="75">
        <v>47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</row>
    <row r="56" spans="1:13">
      <c r="A56" s="75">
        <v>48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</row>
    <row r="57" spans="1:13">
      <c r="A57" s="75">
        <v>49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</row>
    <row r="58" spans="1:13">
      <c r="A58" s="75">
        <v>50</v>
      </c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</row>
    <row r="59" spans="1:13">
      <c r="A59" s="75">
        <v>51</v>
      </c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</row>
    <row r="60" spans="1:13">
      <c r="A60" s="75">
        <v>52</v>
      </c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</row>
    <row r="61" spans="1:13">
      <c r="A61" s="75">
        <v>53</v>
      </c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</row>
    <row r="62" spans="1:13">
      <c r="A62" s="75">
        <v>54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</row>
    <row r="63" spans="1:13">
      <c r="A63" s="75">
        <v>55</v>
      </c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</row>
    <row r="64" spans="1:13">
      <c r="A64" s="75">
        <v>56</v>
      </c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</row>
    <row r="65" spans="1:13">
      <c r="A65" s="75">
        <v>57</v>
      </c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</row>
    <row r="66" spans="1:13">
      <c r="A66" s="75">
        <v>58</v>
      </c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</row>
    <row r="67" spans="1:13">
      <c r="A67" s="75">
        <v>59</v>
      </c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</row>
    <row r="68" spans="1:13">
      <c r="A68" s="75">
        <v>60</v>
      </c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</row>
  </sheetData>
  <mergeCells count="12">
    <mergeCell ref="A2:M2"/>
    <mergeCell ref="B3:D3"/>
    <mergeCell ref="E3:G3"/>
    <mergeCell ref="H3:J3"/>
    <mergeCell ref="K3:M3"/>
    <mergeCell ref="A3:A4"/>
    <mergeCell ref="A36:M36"/>
    <mergeCell ref="A37:A38"/>
    <mergeCell ref="B37:D37"/>
    <mergeCell ref="E37:G37"/>
    <mergeCell ref="H37:J37"/>
    <mergeCell ref="K37:M37"/>
  </mergeCells>
  <pageMargins left="0.70866141732283472" right="0.51181102362204722" top="0.51181102362204722" bottom="0.6692913385826772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M68"/>
  <sheetViews>
    <sheetView topLeftCell="A13" workbookViewId="0">
      <selection activeCell="F43" sqref="F43"/>
    </sheetView>
  </sheetViews>
  <sheetFormatPr defaultRowHeight="15"/>
  <cols>
    <col min="1" max="1" width="9.7109375" style="74" customWidth="1"/>
    <col min="2" max="2" width="9.85546875" style="74" customWidth="1"/>
    <col min="3" max="3" width="9.42578125" style="74" customWidth="1"/>
    <col min="4" max="4" width="9.85546875" style="74" customWidth="1"/>
    <col min="5" max="5" width="10.140625" style="74" customWidth="1"/>
    <col min="6" max="7" width="10.42578125" style="74" customWidth="1"/>
    <col min="8" max="8" width="9.140625" style="74" customWidth="1"/>
    <col min="9" max="9" width="8.140625" style="74" customWidth="1"/>
    <col min="10" max="10" width="10.85546875" style="74" customWidth="1"/>
    <col min="11" max="11" width="10.7109375" style="74" customWidth="1"/>
    <col min="12" max="12" width="11.5703125" style="74" customWidth="1"/>
    <col min="13" max="13" width="9" style="74" customWidth="1"/>
    <col min="14" max="16384" width="9.140625" style="74"/>
  </cols>
  <sheetData>
    <row r="1" spans="1:13" ht="15.75" thickBot="1"/>
    <row r="2" spans="1:13" ht="19.5" thickBot="1">
      <c r="A2" s="187" t="s">
        <v>388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9"/>
    </row>
    <row r="3" spans="1:13">
      <c r="A3" s="170" t="s">
        <v>382</v>
      </c>
      <c r="B3" s="170" t="s">
        <v>384</v>
      </c>
      <c r="C3" s="170"/>
      <c r="D3" s="170"/>
      <c r="E3" s="170" t="s">
        <v>385</v>
      </c>
      <c r="F3" s="170"/>
      <c r="G3" s="170"/>
      <c r="H3" s="170" t="s">
        <v>386</v>
      </c>
      <c r="I3" s="170"/>
      <c r="J3" s="170"/>
      <c r="K3" s="170" t="s">
        <v>383</v>
      </c>
      <c r="L3" s="170"/>
      <c r="M3" s="170"/>
    </row>
    <row r="4" spans="1:13">
      <c r="A4" s="135"/>
      <c r="B4" s="75" t="s">
        <v>165</v>
      </c>
      <c r="C4" s="75" t="s">
        <v>166</v>
      </c>
      <c r="D4" s="75" t="s">
        <v>167</v>
      </c>
      <c r="E4" s="75" t="s">
        <v>165</v>
      </c>
      <c r="F4" s="75" t="s">
        <v>166</v>
      </c>
      <c r="G4" s="75" t="s">
        <v>167</v>
      </c>
      <c r="H4" s="75" t="s">
        <v>165</v>
      </c>
      <c r="I4" s="75" t="s">
        <v>166</v>
      </c>
      <c r="J4" s="75" t="s">
        <v>167</v>
      </c>
      <c r="K4" s="75" t="s">
        <v>165</v>
      </c>
      <c r="L4" s="75" t="s">
        <v>166</v>
      </c>
      <c r="M4" s="75" t="s">
        <v>167</v>
      </c>
    </row>
    <row r="5" spans="1:13">
      <c r="A5" s="75">
        <v>1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</row>
    <row r="6" spans="1:13">
      <c r="A6" s="75">
        <v>2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</row>
    <row r="7" spans="1:13">
      <c r="A7" s="75">
        <v>3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3">
      <c r="A8" s="75">
        <v>4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3">
      <c r="A9" s="75">
        <v>5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>
      <c r="A10" s="75">
        <v>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</row>
    <row r="11" spans="1:13">
      <c r="A11" s="75">
        <v>7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</row>
    <row r="12" spans="1:13">
      <c r="A12" s="75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</row>
    <row r="13" spans="1:13">
      <c r="A13" s="75">
        <v>9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</row>
    <row r="14" spans="1:13">
      <c r="A14" s="75">
        <v>10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</row>
    <row r="15" spans="1:13">
      <c r="A15" s="75">
        <v>11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</row>
    <row r="16" spans="1:13">
      <c r="A16" s="75">
        <v>12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</row>
    <row r="17" spans="1:13">
      <c r="A17" s="75">
        <v>13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</row>
    <row r="18" spans="1:13">
      <c r="A18" s="75">
        <v>14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</row>
    <row r="19" spans="1:13">
      <c r="A19" s="75">
        <v>15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</row>
    <row r="20" spans="1:13">
      <c r="A20" s="75">
        <v>16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</row>
    <row r="21" spans="1:13">
      <c r="A21" s="75">
        <v>17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</row>
    <row r="22" spans="1:13">
      <c r="A22" s="75">
        <v>18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</row>
    <row r="23" spans="1:13">
      <c r="A23" s="75">
        <v>19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</row>
    <row r="24" spans="1:13">
      <c r="A24" s="75">
        <v>20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</row>
    <row r="25" spans="1:13">
      <c r="A25" s="75">
        <v>21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</row>
    <row r="26" spans="1:13">
      <c r="A26" s="75">
        <v>22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</row>
    <row r="27" spans="1:13">
      <c r="A27" s="75">
        <v>23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</row>
    <row r="28" spans="1:13">
      <c r="A28" s="75">
        <v>24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</row>
    <row r="29" spans="1:13">
      <c r="A29" s="75">
        <v>25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</row>
    <row r="30" spans="1:13">
      <c r="A30" s="75">
        <v>26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</row>
    <row r="31" spans="1:13">
      <c r="A31" s="75">
        <v>27</v>
      </c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</row>
    <row r="32" spans="1:13">
      <c r="A32" s="75">
        <v>28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</row>
    <row r="33" spans="1:13">
      <c r="A33" s="75">
        <v>29</v>
      </c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</row>
    <row r="34" spans="1:13">
      <c r="A34" s="75">
        <v>30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</row>
    <row r="35" spans="1:13" s="62" customFormat="1" ht="15.75" thickBot="1"/>
    <row r="36" spans="1:13" ht="19.5" thickBot="1">
      <c r="A36" s="187" t="s">
        <v>389</v>
      </c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9"/>
    </row>
    <row r="37" spans="1:13" ht="15" customHeight="1">
      <c r="A37" s="190" t="s">
        <v>382</v>
      </c>
      <c r="B37" s="170" t="s">
        <v>384</v>
      </c>
      <c r="C37" s="170"/>
      <c r="D37" s="170"/>
      <c r="E37" s="170" t="s">
        <v>385</v>
      </c>
      <c r="F37" s="170"/>
      <c r="G37" s="170"/>
      <c r="H37" s="170" t="s">
        <v>386</v>
      </c>
      <c r="I37" s="170"/>
      <c r="J37" s="170"/>
      <c r="K37" s="170" t="s">
        <v>383</v>
      </c>
      <c r="L37" s="170"/>
      <c r="M37" s="170"/>
    </row>
    <row r="38" spans="1:13">
      <c r="A38" s="170"/>
      <c r="B38" s="75" t="s">
        <v>165</v>
      </c>
      <c r="C38" s="75" t="s">
        <v>166</v>
      </c>
      <c r="D38" s="75" t="s">
        <v>167</v>
      </c>
      <c r="E38" s="75" t="s">
        <v>165</v>
      </c>
      <c r="F38" s="75" t="s">
        <v>166</v>
      </c>
      <c r="G38" s="75" t="s">
        <v>167</v>
      </c>
      <c r="H38" s="75" t="s">
        <v>165</v>
      </c>
      <c r="I38" s="75" t="s">
        <v>166</v>
      </c>
      <c r="J38" s="75" t="s">
        <v>167</v>
      </c>
      <c r="K38" s="75" t="s">
        <v>165</v>
      </c>
      <c r="L38" s="75" t="s">
        <v>166</v>
      </c>
      <c r="M38" s="75" t="s">
        <v>167</v>
      </c>
    </row>
    <row r="39" spans="1:13">
      <c r="A39" s="75">
        <v>31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</row>
    <row r="40" spans="1:13">
      <c r="A40" s="75">
        <v>32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</row>
    <row r="41" spans="1:13">
      <c r="A41" s="75">
        <v>33</v>
      </c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</row>
    <row r="42" spans="1:13">
      <c r="A42" s="75">
        <v>34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</row>
    <row r="43" spans="1:13">
      <c r="A43" s="75">
        <v>35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</row>
    <row r="44" spans="1:13">
      <c r="A44" s="75">
        <v>36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</row>
    <row r="45" spans="1:13">
      <c r="A45" s="75">
        <v>37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</row>
    <row r="46" spans="1:13">
      <c r="A46" s="75">
        <v>38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</row>
    <row r="47" spans="1:13">
      <c r="A47" s="75">
        <v>39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</row>
    <row r="48" spans="1:13">
      <c r="A48" s="75">
        <v>40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</row>
    <row r="49" spans="1:13">
      <c r="A49" s="75">
        <v>41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</row>
    <row r="50" spans="1:13">
      <c r="A50" s="75">
        <v>42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</row>
    <row r="51" spans="1:13">
      <c r="A51" s="75">
        <v>43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</row>
    <row r="52" spans="1:13">
      <c r="A52" s="75">
        <v>44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</row>
    <row r="53" spans="1:13">
      <c r="A53" s="75">
        <v>45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</row>
    <row r="54" spans="1:13">
      <c r="A54" s="75">
        <v>46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</row>
    <row r="55" spans="1:13">
      <c r="A55" s="75">
        <v>47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</row>
    <row r="56" spans="1:13">
      <c r="A56" s="75">
        <v>48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</row>
    <row r="57" spans="1:13">
      <c r="A57" s="75">
        <v>49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</row>
    <row r="58" spans="1:13">
      <c r="A58" s="75">
        <v>50</v>
      </c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</row>
    <row r="59" spans="1:13">
      <c r="A59" s="75">
        <v>51</v>
      </c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</row>
    <row r="60" spans="1:13">
      <c r="A60" s="75">
        <v>52</v>
      </c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</row>
    <row r="61" spans="1:13">
      <c r="A61" s="75">
        <v>53</v>
      </c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</row>
    <row r="62" spans="1:13">
      <c r="A62" s="75">
        <v>54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</row>
    <row r="63" spans="1:13">
      <c r="A63" s="75">
        <v>55</v>
      </c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</row>
    <row r="64" spans="1:13">
      <c r="A64" s="75">
        <v>56</v>
      </c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</row>
    <row r="65" spans="1:13">
      <c r="A65" s="75">
        <v>57</v>
      </c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</row>
    <row r="66" spans="1:13">
      <c r="A66" s="75">
        <v>58</v>
      </c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</row>
    <row r="67" spans="1:13">
      <c r="A67" s="75">
        <v>59</v>
      </c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</row>
    <row r="68" spans="1:13">
      <c r="A68" s="75">
        <v>60</v>
      </c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</row>
  </sheetData>
  <mergeCells count="12">
    <mergeCell ref="A2:M2"/>
    <mergeCell ref="A3:A4"/>
    <mergeCell ref="B3:D3"/>
    <mergeCell ref="E3:G3"/>
    <mergeCell ref="H3:J3"/>
    <mergeCell ref="K3:M3"/>
    <mergeCell ref="A36:M36"/>
    <mergeCell ref="A37:A38"/>
    <mergeCell ref="B37:D37"/>
    <mergeCell ref="E37:G37"/>
    <mergeCell ref="H37:J37"/>
    <mergeCell ref="K37:M37"/>
  </mergeCells>
  <pageMargins left="0.7" right="0.7" top="0.75" bottom="0.51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M68"/>
  <sheetViews>
    <sheetView topLeftCell="A24" workbookViewId="0">
      <selection activeCell="Q39" sqref="Q39"/>
    </sheetView>
  </sheetViews>
  <sheetFormatPr defaultRowHeight="15"/>
  <cols>
    <col min="1" max="1" width="9.7109375" style="74" customWidth="1"/>
    <col min="2" max="2" width="9.85546875" style="74" customWidth="1"/>
    <col min="3" max="3" width="9.42578125" style="74" customWidth="1"/>
    <col min="4" max="4" width="9.85546875" style="74" customWidth="1"/>
    <col min="5" max="5" width="10.5703125" style="74" customWidth="1"/>
    <col min="6" max="7" width="10.42578125" style="74" customWidth="1"/>
    <col min="8" max="8" width="9.140625" style="74" customWidth="1"/>
    <col min="9" max="9" width="8.140625" style="74" customWidth="1"/>
    <col min="10" max="10" width="10.85546875" style="74" customWidth="1"/>
    <col min="11" max="11" width="9.85546875" style="74" customWidth="1"/>
    <col min="12" max="12" width="11.5703125" style="74" customWidth="1"/>
    <col min="13" max="13" width="10.5703125" style="74" customWidth="1"/>
    <col min="14" max="16384" width="9.140625" style="74"/>
  </cols>
  <sheetData>
    <row r="1" spans="1:13" ht="15.75" thickBot="1"/>
    <row r="2" spans="1:13" ht="19.5" thickBot="1">
      <c r="A2" s="187" t="s">
        <v>390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9"/>
    </row>
    <row r="3" spans="1:13">
      <c r="A3" s="170" t="s">
        <v>382</v>
      </c>
      <c r="B3" s="170" t="s">
        <v>384</v>
      </c>
      <c r="C3" s="170"/>
      <c r="D3" s="170"/>
      <c r="E3" s="170" t="s">
        <v>385</v>
      </c>
      <c r="F3" s="170"/>
      <c r="G3" s="170"/>
      <c r="H3" s="170" t="s">
        <v>386</v>
      </c>
      <c r="I3" s="170"/>
      <c r="J3" s="170"/>
      <c r="K3" s="170" t="s">
        <v>383</v>
      </c>
      <c r="L3" s="170"/>
      <c r="M3" s="170"/>
    </row>
    <row r="4" spans="1:13">
      <c r="A4" s="135"/>
      <c r="B4" s="75" t="s">
        <v>165</v>
      </c>
      <c r="C4" s="75" t="s">
        <v>166</v>
      </c>
      <c r="D4" s="75" t="s">
        <v>167</v>
      </c>
      <c r="E4" s="75" t="s">
        <v>165</v>
      </c>
      <c r="F4" s="75" t="s">
        <v>166</v>
      </c>
      <c r="G4" s="75" t="s">
        <v>167</v>
      </c>
      <c r="H4" s="75" t="s">
        <v>165</v>
      </c>
      <c r="I4" s="75" t="s">
        <v>166</v>
      </c>
      <c r="J4" s="75" t="s">
        <v>167</v>
      </c>
      <c r="K4" s="75" t="s">
        <v>165</v>
      </c>
      <c r="L4" s="75" t="s">
        <v>166</v>
      </c>
      <c r="M4" s="75" t="s">
        <v>167</v>
      </c>
    </row>
    <row r="5" spans="1:13">
      <c r="A5" s="75">
        <v>1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</row>
    <row r="6" spans="1:13">
      <c r="A6" s="75">
        <v>2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</row>
    <row r="7" spans="1:13">
      <c r="A7" s="75">
        <v>3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3">
      <c r="A8" s="75">
        <v>4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3">
      <c r="A9" s="75">
        <v>5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>
      <c r="A10" s="75">
        <v>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</row>
    <row r="11" spans="1:13">
      <c r="A11" s="75">
        <v>7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</row>
    <row r="12" spans="1:13">
      <c r="A12" s="75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</row>
    <row r="13" spans="1:13">
      <c r="A13" s="75">
        <v>9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</row>
    <row r="14" spans="1:13">
      <c r="A14" s="75">
        <v>10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</row>
    <row r="15" spans="1:13">
      <c r="A15" s="75">
        <v>11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</row>
    <row r="16" spans="1:13">
      <c r="A16" s="75">
        <v>12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</row>
    <row r="17" spans="1:13">
      <c r="A17" s="75">
        <v>13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</row>
    <row r="18" spans="1:13">
      <c r="A18" s="75">
        <v>14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</row>
    <row r="19" spans="1:13">
      <c r="A19" s="75">
        <v>15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</row>
    <row r="20" spans="1:13">
      <c r="A20" s="75">
        <v>16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</row>
    <row r="21" spans="1:13">
      <c r="A21" s="75">
        <v>17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</row>
    <row r="22" spans="1:13">
      <c r="A22" s="75">
        <v>18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</row>
    <row r="23" spans="1:13">
      <c r="A23" s="75">
        <v>19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</row>
    <row r="24" spans="1:13">
      <c r="A24" s="75">
        <v>20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</row>
    <row r="25" spans="1:13">
      <c r="A25" s="75">
        <v>21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</row>
    <row r="26" spans="1:13">
      <c r="A26" s="75">
        <v>22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</row>
    <row r="27" spans="1:13">
      <c r="A27" s="75">
        <v>23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</row>
    <row r="28" spans="1:13">
      <c r="A28" s="75">
        <v>24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</row>
    <row r="29" spans="1:13">
      <c r="A29" s="75">
        <v>25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</row>
    <row r="30" spans="1:13">
      <c r="A30" s="75">
        <v>26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</row>
    <row r="31" spans="1:13">
      <c r="A31" s="75">
        <v>27</v>
      </c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</row>
    <row r="32" spans="1:13">
      <c r="A32" s="75">
        <v>28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</row>
    <row r="33" spans="1:13">
      <c r="A33" s="75">
        <v>29</v>
      </c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</row>
    <row r="34" spans="1:13">
      <c r="A34" s="75">
        <v>30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</row>
    <row r="35" spans="1:13" s="62" customFormat="1" ht="15.75" thickBot="1"/>
    <row r="36" spans="1:13" ht="19.5" thickBot="1">
      <c r="A36" s="187" t="s">
        <v>390</v>
      </c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9"/>
    </row>
    <row r="37" spans="1:13">
      <c r="A37" s="170" t="s">
        <v>382</v>
      </c>
      <c r="B37" s="170" t="s">
        <v>384</v>
      </c>
      <c r="C37" s="170"/>
      <c r="D37" s="170"/>
      <c r="E37" s="170" t="s">
        <v>385</v>
      </c>
      <c r="F37" s="170"/>
      <c r="G37" s="170"/>
      <c r="H37" s="170" t="s">
        <v>386</v>
      </c>
      <c r="I37" s="170"/>
      <c r="J37" s="170"/>
      <c r="K37" s="170" t="s">
        <v>383</v>
      </c>
      <c r="L37" s="170"/>
      <c r="M37" s="170"/>
    </row>
    <row r="38" spans="1:13">
      <c r="A38" s="135"/>
      <c r="B38" s="75" t="s">
        <v>165</v>
      </c>
      <c r="C38" s="75" t="s">
        <v>166</v>
      </c>
      <c r="D38" s="75" t="s">
        <v>167</v>
      </c>
      <c r="E38" s="75" t="s">
        <v>165</v>
      </c>
      <c r="F38" s="75" t="s">
        <v>166</v>
      </c>
      <c r="G38" s="75" t="s">
        <v>167</v>
      </c>
      <c r="H38" s="75" t="s">
        <v>165</v>
      </c>
      <c r="I38" s="75" t="s">
        <v>166</v>
      </c>
      <c r="J38" s="75" t="s">
        <v>167</v>
      </c>
      <c r="K38" s="75" t="s">
        <v>165</v>
      </c>
      <c r="L38" s="75" t="s">
        <v>166</v>
      </c>
      <c r="M38" s="75" t="s">
        <v>167</v>
      </c>
    </row>
    <row r="39" spans="1:13">
      <c r="A39" s="75">
        <v>31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</row>
    <row r="40" spans="1:13">
      <c r="A40" s="75">
        <v>32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</row>
    <row r="41" spans="1:13">
      <c r="A41" s="75">
        <v>33</v>
      </c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</row>
    <row r="42" spans="1:13">
      <c r="A42" s="75">
        <v>34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</row>
    <row r="43" spans="1:13">
      <c r="A43" s="75">
        <v>35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</row>
    <row r="44" spans="1:13">
      <c r="A44" s="75">
        <v>36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</row>
    <row r="45" spans="1:13">
      <c r="A45" s="75">
        <v>37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</row>
    <row r="46" spans="1:13">
      <c r="A46" s="75">
        <v>38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</row>
    <row r="47" spans="1:13">
      <c r="A47" s="75">
        <v>39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</row>
    <row r="48" spans="1:13">
      <c r="A48" s="75">
        <v>40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</row>
    <row r="49" spans="1:13">
      <c r="A49" s="75">
        <v>41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</row>
    <row r="50" spans="1:13">
      <c r="A50" s="75">
        <v>42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</row>
    <row r="51" spans="1:13">
      <c r="A51" s="75">
        <v>43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</row>
    <row r="52" spans="1:13">
      <c r="A52" s="75">
        <v>44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</row>
    <row r="53" spans="1:13">
      <c r="A53" s="75">
        <v>45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</row>
    <row r="54" spans="1:13">
      <c r="A54" s="75">
        <v>46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</row>
    <row r="55" spans="1:13">
      <c r="A55" s="75">
        <v>47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</row>
    <row r="56" spans="1:13">
      <c r="A56" s="75">
        <v>48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</row>
    <row r="57" spans="1:13">
      <c r="A57" s="75">
        <v>49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</row>
    <row r="58" spans="1:13">
      <c r="A58" s="75">
        <v>50</v>
      </c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</row>
    <row r="59" spans="1:13">
      <c r="A59" s="75">
        <v>51</v>
      </c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</row>
    <row r="60" spans="1:13">
      <c r="A60" s="75">
        <v>52</v>
      </c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</row>
    <row r="61" spans="1:13">
      <c r="A61" s="75">
        <v>53</v>
      </c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</row>
    <row r="62" spans="1:13">
      <c r="A62" s="75">
        <v>54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</row>
    <row r="63" spans="1:13">
      <c r="A63" s="75">
        <v>55</v>
      </c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</row>
    <row r="64" spans="1:13">
      <c r="A64" s="75">
        <v>56</v>
      </c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</row>
    <row r="65" spans="1:13">
      <c r="A65" s="75">
        <v>57</v>
      </c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</row>
    <row r="66" spans="1:13">
      <c r="A66" s="75">
        <v>58</v>
      </c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</row>
    <row r="67" spans="1:13">
      <c r="A67" s="75">
        <v>59</v>
      </c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</row>
    <row r="68" spans="1:13">
      <c r="A68" s="75">
        <v>60</v>
      </c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</row>
  </sheetData>
  <mergeCells count="12">
    <mergeCell ref="A2:M2"/>
    <mergeCell ref="A3:A4"/>
    <mergeCell ref="B3:D3"/>
    <mergeCell ref="E3:G3"/>
    <mergeCell ref="H3:J3"/>
    <mergeCell ref="K3:M3"/>
    <mergeCell ref="A36:M36"/>
    <mergeCell ref="A37:A38"/>
    <mergeCell ref="B37:D37"/>
    <mergeCell ref="E37:G37"/>
    <mergeCell ref="H37:J37"/>
    <mergeCell ref="K37:M37"/>
  </mergeCells>
  <pageMargins left="0.7" right="0.7" top="0.75" bottom="0.46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24"/>
  <sheetViews>
    <sheetView workbookViewId="0">
      <selection activeCell="O8" sqref="O8"/>
    </sheetView>
  </sheetViews>
  <sheetFormatPr defaultRowHeight="15"/>
  <cols>
    <col min="1" max="1" width="9.7109375" style="74" customWidth="1"/>
    <col min="2" max="2" width="9.85546875" style="74" customWidth="1"/>
    <col min="3" max="3" width="9.42578125" style="74" customWidth="1"/>
    <col min="4" max="4" width="9.85546875" style="74" customWidth="1"/>
    <col min="5" max="5" width="10.5703125" style="74" customWidth="1"/>
    <col min="6" max="7" width="10.42578125" style="74" customWidth="1"/>
    <col min="8" max="8" width="9.140625" style="74" customWidth="1"/>
    <col min="9" max="9" width="8.140625" style="74" customWidth="1"/>
    <col min="10" max="10" width="10.85546875" style="74" customWidth="1"/>
    <col min="11" max="11" width="9.85546875" style="74" customWidth="1"/>
    <col min="12" max="12" width="11.5703125" style="74" customWidth="1"/>
    <col min="13" max="13" width="10.5703125" style="74" customWidth="1"/>
    <col min="14" max="16384" width="9.140625" style="74"/>
  </cols>
  <sheetData>
    <row r="1" spans="1:13" ht="15.75" thickBot="1"/>
    <row r="2" spans="1:13" ht="19.5" thickBot="1">
      <c r="A2" s="187" t="s">
        <v>391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9"/>
    </row>
    <row r="3" spans="1:13">
      <c r="A3" s="170" t="s">
        <v>382</v>
      </c>
      <c r="B3" s="170" t="s">
        <v>384</v>
      </c>
      <c r="C3" s="170"/>
      <c r="D3" s="170"/>
      <c r="E3" s="170" t="s">
        <v>385</v>
      </c>
      <c r="F3" s="170"/>
      <c r="G3" s="170"/>
      <c r="H3" s="170" t="s">
        <v>386</v>
      </c>
      <c r="I3" s="170"/>
      <c r="J3" s="170"/>
      <c r="K3" s="170" t="s">
        <v>383</v>
      </c>
      <c r="L3" s="170"/>
      <c r="M3" s="170"/>
    </row>
    <row r="4" spans="1:13">
      <c r="A4" s="135"/>
      <c r="B4" s="75" t="s">
        <v>165</v>
      </c>
      <c r="C4" s="75" t="s">
        <v>166</v>
      </c>
      <c r="D4" s="75" t="s">
        <v>167</v>
      </c>
      <c r="E4" s="75" t="s">
        <v>165</v>
      </c>
      <c r="F4" s="75" t="s">
        <v>166</v>
      </c>
      <c r="G4" s="75" t="s">
        <v>167</v>
      </c>
      <c r="H4" s="75" t="s">
        <v>165</v>
      </c>
      <c r="I4" s="75" t="s">
        <v>166</v>
      </c>
      <c r="J4" s="75" t="s">
        <v>167</v>
      </c>
      <c r="K4" s="75" t="s">
        <v>165</v>
      </c>
      <c r="L4" s="75" t="s">
        <v>166</v>
      </c>
      <c r="M4" s="75" t="s">
        <v>167</v>
      </c>
    </row>
    <row r="5" spans="1:13">
      <c r="A5" s="75">
        <v>1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</row>
    <row r="6" spans="1:13">
      <c r="A6" s="75">
        <v>2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</row>
    <row r="7" spans="1:13">
      <c r="A7" s="75">
        <v>3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3">
      <c r="A8" s="75">
        <v>4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3">
      <c r="A9" s="75">
        <v>5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>
      <c r="A10" s="75">
        <v>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</row>
    <row r="11" spans="1:13">
      <c r="A11" s="75">
        <v>7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</row>
    <row r="12" spans="1:13">
      <c r="A12" s="75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</row>
    <row r="13" spans="1:13">
      <c r="A13" s="75">
        <v>9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</row>
    <row r="14" spans="1:13">
      <c r="A14" s="75">
        <v>10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</row>
    <row r="15" spans="1:13">
      <c r="A15" s="75">
        <v>11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</row>
    <row r="16" spans="1:13">
      <c r="A16" s="75">
        <v>12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</row>
    <row r="17" spans="1:13">
      <c r="A17" s="75">
        <v>13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</row>
    <row r="18" spans="1:13">
      <c r="A18" s="75">
        <v>14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</row>
    <row r="19" spans="1:13">
      <c r="A19" s="75">
        <v>15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</row>
    <row r="20" spans="1:13">
      <c r="A20" s="75">
        <v>16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</row>
    <row r="21" spans="1:13">
      <c r="A21" s="75">
        <v>17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</row>
    <row r="22" spans="1:13">
      <c r="A22" s="75">
        <v>18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</row>
    <row r="23" spans="1:13">
      <c r="A23" s="75">
        <v>19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</row>
    <row r="24" spans="1:13">
      <c r="A24" s="75">
        <v>20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</row>
  </sheetData>
  <mergeCells count="6">
    <mergeCell ref="A2:M2"/>
    <mergeCell ref="A3:A4"/>
    <mergeCell ref="B3:D3"/>
    <mergeCell ref="E3:G3"/>
    <mergeCell ref="H3:J3"/>
    <mergeCell ref="K3:M3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S29"/>
  <sheetViews>
    <sheetView workbookViewId="0">
      <selection activeCell="Q5" sqref="Q5"/>
    </sheetView>
  </sheetViews>
  <sheetFormatPr defaultRowHeight="15"/>
  <cols>
    <col min="1" max="1" width="9.85546875" bestFit="1" customWidth="1"/>
  </cols>
  <sheetData>
    <row r="1" spans="1:19" ht="15.75" thickBot="1"/>
    <row r="2" spans="1:19" ht="19.5" thickBot="1">
      <c r="A2" s="193" t="s">
        <v>394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5"/>
    </row>
    <row r="3" spans="1:19" ht="15.75">
      <c r="A3" s="144" t="s">
        <v>242</v>
      </c>
      <c r="B3" s="196">
        <v>41463</v>
      </c>
      <c r="C3" s="144"/>
      <c r="D3" s="196">
        <v>41464</v>
      </c>
      <c r="E3" s="144"/>
      <c r="F3" s="196">
        <v>41465</v>
      </c>
      <c r="G3" s="144"/>
      <c r="H3" s="196">
        <v>41466</v>
      </c>
      <c r="I3" s="144"/>
      <c r="J3" s="196">
        <v>41467</v>
      </c>
      <c r="K3" s="144"/>
      <c r="L3" s="196">
        <v>41468</v>
      </c>
      <c r="M3" s="144"/>
      <c r="N3" s="191"/>
      <c r="O3" s="192"/>
      <c r="P3" s="191"/>
      <c r="Q3" s="192"/>
      <c r="R3" s="191"/>
      <c r="S3" s="192"/>
    </row>
    <row r="4" spans="1:19" ht="15.75">
      <c r="A4" s="140"/>
      <c r="B4" s="84" t="s">
        <v>392</v>
      </c>
      <c r="C4" s="84" t="s">
        <v>393</v>
      </c>
      <c r="D4" s="84" t="s">
        <v>392</v>
      </c>
      <c r="E4" s="84" t="s">
        <v>393</v>
      </c>
      <c r="F4" s="84" t="s">
        <v>392</v>
      </c>
      <c r="G4" s="84" t="s">
        <v>393</v>
      </c>
      <c r="H4" s="84" t="s">
        <v>392</v>
      </c>
      <c r="I4" s="84" t="s">
        <v>393</v>
      </c>
      <c r="J4" s="84" t="s">
        <v>392</v>
      </c>
      <c r="K4" s="84" t="s">
        <v>393</v>
      </c>
      <c r="L4" s="84" t="s">
        <v>392</v>
      </c>
      <c r="M4" s="84" t="s">
        <v>393</v>
      </c>
    </row>
    <row r="5" spans="1:19" ht="20.100000000000001" customHeight="1">
      <c r="A5" s="87">
        <v>0.29166666666666669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</row>
    <row r="6" spans="1:19" ht="20.100000000000001" customHeight="1">
      <c r="A6" s="87">
        <v>0.33333333333333298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</row>
    <row r="7" spans="1:19" ht="20.100000000000001" customHeight="1">
      <c r="A7" s="87">
        <v>0.375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</row>
    <row r="8" spans="1:19" ht="20.100000000000001" customHeight="1">
      <c r="A8" s="87">
        <v>0.41666666666666702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</row>
    <row r="9" spans="1:19" ht="20.100000000000001" customHeight="1">
      <c r="A9" s="87">
        <v>0.45833333333333298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</row>
    <row r="10" spans="1:19" ht="20.100000000000001" customHeight="1">
      <c r="A10" s="87">
        <v>0.5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</row>
    <row r="11" spans="1:19" ht="20.100000000000001" customHeight="1">
      <c r="A11" s="87">
        <v>0.54166666666666696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</row>
    <row r="12" spans="1:19" ht="20.100000000000001" customHeight="1">
      <c r="A12" s="87">
        <v>0.58333333333333304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</row>
    <row r="13" spans="1:19" ht="20.100000000000001" customHeight="1">
      <c r="A13" s="87">
        <v>0.625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</row>
    <row r="14" spans="1:19" ht="20.100000000000001" customHeight="1">
      <c r="A14" s="87">
        <v>0.66666666666666696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</row>
    <row r="15" spans="1:19" ht="20.100000000000001" customHeight="1">
      <c r="A15" s="87">
        <v>0.70833333333333304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</row>
    <row r="16" spans="1:19" ht="20.100000000000001" customHeight="1">
      <c r="A16" s="87">
        <v>0.75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</row>
    <row r="17" spans="1:13" ht="20.100000000000001" customHeight="1">
      <c r="A17" s="87">
        <v>0.79166666666666696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</row>
    <row r="18" spans="1:13" ht="20.100000000000001" customHeight="1">
      <c r="A18" s="87">
        <v>0.83333333333333304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</row>
    <row r="19" spans="1:13" ht="20.100000000000001" customHeight="1">
      <c r="A19" s="87">
        <v>0.875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</row>
    <row r="20" spans="1:13" ht="20.100000000000001" customHeight="1">
      <c r="A20" s="87">
        <v>0.91666666666666696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</row>
    <row r="21" spans="1:13" ht="20.100000000000001" customHeight="1">
      <c r="A21" s="87">
        <v>0.95833333333333304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 ht="20.100000000000001" customHeight="1">
      <c r="A22" s="87">
        <v>1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</row>
    <row r="23" spans="1:13" ht="20.100000000000001" customHeight="1">
      <c r="A23" s="87">
        <v>1.0416666666666701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</row>
    <row r="24" spans="1:13" ht="20.100000000000001" customHeight="1">
      <c r="A24" s="87">
        <v>1.0833333333333299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</row>
    <row r="25" spans="1:13" ht="20.100000000000001" customHeight="1">
      <c r="A25" s="87">
        <v>1.125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</row>
    <row r="26" spans="1:13" ht="20.100000000000001" customHeight="1">
      <c r="A26" s="87">
        <v>1.1666666666666701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</row>
    <row r="27" spans="1:13" ht="20.100000000000001" customHeight="1">
      <c r="A27" s="87">
        <v>1.2083333333333299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</row>
    <row r="28" spans="1:13" ht="20.100000000000001" customHeight="1">
      <c r="A28" s="87">
        <v>1.25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</row>
    <row r="29" spans="1:13" ht="20.100000000000001" customHeight="1">
      <c r="A29" s="87">
        <v>1.2916666666666701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</row>
  </sheetData>
  <mergeCells count="11">
    <mergeCell ref="N3:O3"/>
    <mergeCell ref="P3:Q3"/>
    <mergeCell ref="R3:S3"/>
    <mergeCell ref="A3:A4"/>
    <mergeCell ref="A2:M2"/>
    <mergeCell ref="B3:C3"/>
    <mergeCell ref="D3:E3"/>
    <mergeCell ref="F3:G3"/>
    <mergeCell ref="H3:I3"/>
    <mergeCell ref="J3:K3"/>
    <mergeCell ref="L3:M3"/>
  </mergeCells>
  <pageMargins left="0.70866141732283472" right="0.70866141732283472" top="0.39" bottom="0.35" header="0.27" footer="0.22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S17"/>
  <sheetViews>
    <sheetView workbookViewId="0">
      <selection activeCell="O5" sqref="O5"/>
    </sheetView>
  </sheetViews>
  <sheetFormatPr defaultRowHeight="15"/>
  <cols>
    <col min="1" max="1" width="9.85546875" bestFit="1" customWidth="1"/>
    <col min="2" max="2" width="13.85546875" customWidth="1"/>
    <col min="3" max="3" width="11.5703125" customWidth="1"/>
    <col min="4" max="4" width="10.7109375" customWidth="1"/>
    <col min="6" max="6" width="10.85546875" customWidth="1"/>
    <col min="8" max="8" width="11.7109375" customWidth="1"/>
    <col min="10" max="10" width="12" customWidth="1"/>
    <col min="12" max="12" width="12.28515625" customWidth="1"/>
    <col min="13" max="13" width="0.140625" customWidth="1"/>
  </cols>
  <sheetData>
    <row r="1" spans="1:19" ht="15.75" thickBot="1"/>
    <row r="2" spans="1:19" ht="19.5" thickBot="1">
      <c r="A2" s="193" t="s">
        <v>394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5"/>
    </row>
    <row r="3" spans="1:19" ht="15.75">
      <c r="A3" s="144" t="s">
        <v>242</v>
      </c>
      <c r="B3" s="196">
        <v>41463</v>
      </c>
      <c r="C3" s="144"/>
      <c r="D3" s="196">
        <v>41464</v>
      </c>
      <c r="E3" s="144"/>
      <c r="F3" s="196">
        <v>41465</v>
      </c>
      <c r="G3" s="144"/>
      <c r="H3" s="196">
        <v>41466</v>
      </c>
      <c r="I3" s="144"/>
      <c r="J3" s="196">
        <v>41467</v>
      </c>
      <c r="K3" s="144"/>
      <c r="L3" s="196">
        <v>41468</v>
      </c>
      <c r="M3" s="144"/>
      <c r="N3" s="191"/>
      <c r="O3" s="192"/>
      <c r="P3" s="191"/>
      <c r="Q3" s="192"/>
      <c r="R3" s="191"/>
      <c r="S3" s="192"/>
    </row>
    <row r="4" spans="1:19" ht="51.75" customHeight="1">
      <c r="A4" s="140"/>
      <c r="B4" s="85" t="s">
        <v>395</v>
      </c>
      <c r="C4" s="85" t="s">
        <v>396</v>
      </c>
      <c r="D4" s="85" t="s">
        <v>395</v>
      </c>
      <c r="E4" s="85" t="s">
        <v>396</v>
      </c>
      <c r="F4" s="85" t="s">
        <v>395</v>
      </c>
      <c r="G4" s="85" t="s">
        <v>396</v>
      </c>
      <c r="H4" s="85" t="s">
        <v>395</v>
      </c>
      <c r="I4" s="85" t="s">
        <v>396</v>
      </c>
      <c r="J4" s="85" t="s">
        <v>395</v>
      </c>
      <c r="K4" s="85" t="s">
        <v>396</v>
      </c>
      <c r="L4" s="85" t="s">
        <v>395</v>
      </c>
      <c r="M4" s="85" t="s">
        <v>396</v>
      </c>
    </row>
    <row r="5" spans="1:19" ht="30" customHeight="1">
      <c r="A5" s="87">
        <v>0.29166666666666669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</row>
    <row r="6" spans="1:19" ht="30" customHeight="1">
      <c r="A6" s="87">
        <v>0.375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</row>
    <row r="7" spans="1:19" ht="30" customHeight="1">
      <c r="A7" s="87">
        <v>0.45833333333333398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</row>
    <row r="8" spans="1:19" ht="30" customHeight="1">
      <c r="A8" s="87">
        <v>0.54166666666666696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</row>
    <row r="9" spans="1:19" ht="30" customHeight="1">
      <c r="A9" s="87">
        <v>0.625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</row>
    <row r="10" spans="1:19" ht="30" customHeight="1">
      <c r="A10" s="87">
        <v>0.70833333333333404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</row>
    <row r="11" spans="1:19" ht="30" customHeight="1">
      <c r="A11" s="87">
        <v>0.79166666666666696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</row>
    <row r="12" spans="1:19" ht="30" customHeight="1">
      <c r="A12" s="87">
        <v>0.875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</row>
    <row r="13" spans="1:19" ht="30" customHeight="1">
      <c r="A13" s="87">
        <v>0.95833333333333404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</row>
    <row r="14" spans="1:19" ht="30" customHeight="1">
      <c r="A14" s="87">
        <v>1.0416666666666701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</row>
    <row r="15" spans="1:19" ht="30" customHeight="1">
      <c r="A15" s="87">
        <v>1.125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</row>
    <row r="16" spans="1:19" ht="30" customHeight="1">
      <c r="A16" s="87">
        <v>1.2083333333333299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</row>
    <row r="17" spans="1:13" ht="30" customHeight="1">
      <c r="A17" s="87">
        <v>1.2916666666666701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</row>
  </sheetData>
  <mergeCells count="11">
    <mergeCell ref="N3:O3"/>
    <mergeCell ref="P3:Q3"/>
    <mergeCell ref="R3:S3"/>
    <mergeCell ref="A2:M2"/>
    <mergeCell ref="A3:A4"/>
    <mergeCell ref="B3:C3"/>
    <mergeCell ref="D3:E3"/>
    <mergeCell ref="F3:G3"/>
    <mergeCell ref="H3:I3"/>
    <mergeCell ref="J3:K3"/>
    <mergeCell ref="L3:M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AL31"/>
  <sheetViews>
    <sheetView topLeftCell="A7" workbookViewId="0">
      <selection activeCell="E35" sqref="E35"/>
    </sheetView>
  </sheetViews>
  <sheetFormatPr defaultRowHeight="15.75"/>
  <cols>
    <col min="1" max="1" width="9.140625" style="1"/>
    <col min="2" max="3" width="25.7109375" style="1" customWidth="1"/>
    <col min="4" max="4" width="16.140625" style="1" bestFit="1" customWidth="1"/>
    <col min="5" max="5" width="12.42578125" style="1" bestFit="1" customWidth="1"/>
    <col min="6" max="6" width="15.7109375" style="1" bestFit="1" customWidth="1"/>
    <col min="7" max="7" width="24.140625" style="1" customWidth="1"/>
    <col min="8" max="8" width="14" style="1" customWidth="1"/>
    <col min="9" max="9" width="13.5703125" style="1" customWidth="1"/>
    <col min="10" max="10" width="16" style="1" customWidth="1"/>
    <col min="11" max="11" width="24.85546875" style="1" customWidth="1"/>
    <col min="12" max="12" width="12.42578125" style="1" customWidth="1"/>
    <col min="13" max="13" width="14.7109375" style="1" customWidth="1"/>
    <col min="14" max="14" width="16.85546875" style="1" customWidth="1"/>
    <col min="15" max="15" width="23.85546875" style="1" customWidth="1"/>
    <col min="16" max="16" width="14" style="1" customWidth="1"/>
    <col min="17" max="17" width="12.28515625" style="1" customWidth="1"/>
    <col min="18" max="18" width="15.85546875" style="1" customWidth="1"/>
    <col min="19" max="19" width="22.42578125" style="1" customWidth="1"/>
    <col min="20" max="20" width="16.28515625" style="1" customWidth="1"/>
    <col min="21" max="21" width="15" style="1" customWidth="1"/>
    <col min="22" max="22" width="15.42578125" style="1" customWidth="1"/>
    <col min="23" max="23" width="19.7109375" style="1" customWidth="1"/>
    <col min="24" max="24" width="15.7109375" style="1" customWidth="1"/>
    <col min="25" max="25" width="13.7109375" style="1" customWidth="1"/>
    <col min="26" max="26" width="16.85546875" style="1" customWidth="1"/>
    <col min="27" max="27" width="21" style="1" customWidth="1"/>
    <col min="28" max="28" width="12.42578125" style="1" customWidth="1"/>
    <col min="29" max="29" width="13" style="1" customWidth="1"/>
    <col min="30" max="30" width="17" style="1" customWidth="1"/>
    <col min="31" max="31" width="19.140625" style="1" customWidth="1"/>
    <col min="32" max="32" width="14.28515625" style="1" customWidth="1"/>
    <col min="33" max="33" width="12.7109375" style="1" customWidth="1"/>
    <col min="34" max="34" width="17.5703125" style="1" customWidth="1"/>
    <col min="35" max="35" width="19.5703125" style="1" customWidth="1"/>
    <col min="36" max="36" width="14" style="1" customWidth="1"/>
    <col min="37" max="37" width="13.85546875" style="1" customWidth="1"/>
    <col min="38" max="38" width="19.28515625" style="1" customWidth="1"/>
    <col min="39" max="16384" width="9.140625" style="1"/>
  </cols>
  <sheetData>
    <row r="3" spans="2:38" s="2" customFormat="1" ht="16.5">
      <c r="B3" s="116" t="s">
        <v>88</v>
      </c>
      <c r="C3" s="116"/>
      <c r="D3" s="123">
        <v>0.29166666666666669</v>
      </c>
      <c r="E3" s="123"/>
      <c r="F3" s="123"/>
      <c r="G3" s="123">
        <v>0.33333333333333331</v>
      </c>
      <c r="H3" s="123"/>
      <c r="I3" s="123"/>
      <c r="J3" s="123"/>
      <c r="K3" s="123">
        <v>0.375</v>
      </c>
      <c r="L3" s="123"/>
      <c r="M3" s="123"/>
      <c r="N3" s="123"/>
      <c r="O3" s="123">
        <v>0.41666666666666702</v>
      </c>
      <c r="P3" s="123"/>
      <c r="Q3" s="123"/>
      <c r="R3" s="123"/>
      <c r="S3" s="123">
        <v>0.45833333333333298</v>
      </c>
      <c r="T3" s="123"/>
      <c r="U3" s="123"/>
      <c r="V3" s="123"/>
      <c r="W3" s="123">
        <v>0.5</v>
      </c>
      <c r="X3" s="123"/>
      <c r="Y3" s="123"/>
      <c r="Z3" s="123"/>
      <c r="AA3" s="123">
        <v>0.54166666666666596</v>
      </c>
      <c r="AB3" s="123"/>
      <c r="AC3" s="123"/>
      <c r="AD3" s="123"/>
      <c r="AE3" s="123">
        <v>0.58333333333333304</v>
      </c>
      <c r="AF3" s="123"/>
      <c r="AG3" s="123"/>
      <c r="AH3" s="123"/>
      <c r="AI3" s="123">
        <v>0.625</v>
      </c>
      <c r="AJ3" s="123"/>
      <c r="AK3" s="123"/>
      <c r="AL3" s="123"/>
    </row>
    <row r="4" spans="2:38" s="2" customFormat="1" ht="66" customHeight="1">
      <c r="B4" s="127" t="s">
        <v>68</v>
      </c>
      <c r="C4" s="124" t="s">
        <v>67</v>
      </c>
      <c r="D4" s="14" t="s">
        <v>56</v>
      </c>
      <c r="E4" s="14" t="s">
        <v>57</v>
      </c>
      <c r="F4" s="14" t="s">
        <v>58</v>
      </c>
      <c r="G4" s="124" t="s">
        <v>67</v>
      </c>
      <c r="H4" s="14" t="s">
        <v>56</v>
      </c>
      <c r="I4" s="14" t="s">
        <v>57</v>
      </c>
      <c r="J4" s="14" t="s">
        <v>58</v>
      </c>
      <c r="K4" s="124" t="s">
        <v>67</v>
      </c>
      <c r="L4" s="14" t="s">
        <v>56</v>
      </c>
      <c r="M4" s="14" t="s">
        <v>57</v>
      </c>
      <c r="N4" s="14" t="s">
        <v>58</v>
      </c>
      <c r="O4" s="124" t="s">
        <v>67</v>
      </c>
      <c r="P4" s="14" t="s">
        <v>56</v>
      </c>
      <c r="Q4" s="14" t="s">
        <v>57</v>
      </c>
      <c r="R4" s="14" t="s">
        <v>58</v>
      </c>
      <c r="S4" s="124" t="s">
        <v>67</v>
      </c>
      <c r="T4" s="14" t="s">
        <v>56</v>
      </c>
      <c r="U4" s="14" t="s">
        <v>57</v>
      </c>
      <c r="V4" s="14" t="s">
        <v>58</v>
      </c>
      <c r="W4" s="124" t="s">
        <v>67</v>
      </c>
      <c r="X4" s="14" t="s">
        <v>56</v>
      </c>
      <c r="Y4" s="14" t="s">
        <v>57</v>
      </c>
      <c r="Z4" s="14" t="s">
        <v>58</v>
      </c>
      <c r="AA4" s="124" t="s">
        <v>67</v>
      </c>
      <c r="AB4" s="14" t="s">
        <v>56</v>
      </c>
      <c r="AC4" s="14" t="s">
        <v>57</v>
      </c>
      <c r="AD4" s="14" t="s">
        <v>58</v>
      </c>
      <c r="AE4" s="124" t="s">
        <v>67</v>
      </c>
      <c r="AF4" s="14" t="s">
        <v>56</v>
      </c>
      <c r="AG4" s="14" t="s">
        <v>57</v>
      </c>
      <c r="AH4" s="14" t="s">
        <v>58</v>
      </c>
      <c r="AI4" s="124" t="s">
        <v>67</v>
      </c>
      <c r="AJ4" s="14" t="s">
        <v>56</v>
      </c>
      <c r="AK4" s="14" t="s">
        <v>57</v>
      </c>
      <c r="AL4" s="14" t="s">
        <v>58</v>
      </c>
    </row>
    <row r="5" spans="2:38" s="2" customFormat="1" ht="16.5">
      <c r="B5" s="128"/>
      <c r="C5" s="125"/>
      <c r="D5" s="14"/>
      <c r="E5" s="14"/>
      <c r="F5" s="14"/>
      <c r="G5" s="125"/>
      <c r="H5" s="14"/>
      <c r="I5" s="14"/>
      <c r="J5" s="14"/>
      <c r="K5" s="125"/>
      <c r="L5" s="14"/>
      <c r="M5" s="14"/>
      <c r="N5" s="14"/>
      <c r="O5" s="125"/>
      <c r="P5" s="14"/>
      <c r="Q5" s="14"/>
      <c r="R5" s="14"/>
      <c r="S5" s="125"/>
      <c r="T5" s="14"/>
      <c r="U5" s="14"/>
      <c r="V5" s="14"/>
      <c r="W5" s="125"/>
      <c r="X5" s="14"/>
      <c r="Y5" s="14"/>
      <c r="Z5" s="14"/>
      <c r="AA5" s="125"/>
      <c r="AB5" s="14"/>
      <c r="AC5" s="14"/>
      <c r="AD5" s="14"/>
      <c r="AE5" s="125"/>
      <c r="AF5" s="14"/>
      <c r="AG5" s="14"/>
      <c r="AH5" s="14"/>
      <c r="AI5" s="125"/>
      <c r="AJ5" s="14"/>
      <c r="AK5" s="14"/>
      <c r="AL5" s="14"/>
    </row>
    <row r="6" spans="2:38" ht="15.75" customHeight="1">
      <c r="B6" s="126" t="s">
        <v>47</v>
      </c>
      <c r="C6" s="116" t="s">
        <v>65</v>
      </c>
      <c r="D6" s="116"/>
      <c r="E6" s="116"/>
      <c r="F6" s="116"/>
      <c r="G6" s="116" t="s">
        <v>65</v>
      </c>
      <c r="H6" s="116"/>
      <c r="I6" s="116"/>
      <c r="J6" s="116"/>
      <c r="K6" s="116" t="s">
        <v>65</v>
      </c>
      <c r="L6" s="116"/>
      <c r="M6" s="116"/>
      <c r="N6" s="116"/>
      <c r="O6" s="116" t="s">
        <v>65</v>
      </c>
      <c r="P6" s="116"/>
      <c r="Q6" s="116"/>
      <c r="R6" s="116"/>
      <c r="S6" s="116" t="s">
        <v>65</v>
      </c>
      <c r="T6" s="116"/>
      <c r="U6" s="116"/>
      <c r="V6" s="116"/>
      <c r="W6" s="116" t="s">
        <v>65</v>
      </c>
      <c r="X6" s="116"/>
      <c r="Y6" s="116"/>
      <c r="Z6" s="116"/>
      <c r="AA6" s="116" t="s">
        <v>65</v>
      </c>
      <c r="AB6" s="116"/>
      <c r="AC6" s="116"/>
      <c r="AD6" s="116"/>
      <c r="AE6" s="116" t="s">
        <v>65</v>
      </c>
      <c r="AF6" s="116"/>
      <c r="AG6" s="116"/>
      <c r="AH6" s="116"/>
      <c r="AI6" s="116" t="s">
        <v>65</v>
      </c>
      <c r="AJ6" s="116"/>
      <c r="AK6" s="116"/>
      <c r="AL6" s="116"/>
    </row>
    <row r="7" spans="2:38">
      <c r="B7" s="126"/>
      <c r="C7" s="4" t="s">
        <v>66</v>
      </c>
      <c r="D7" s="4" t="s">
        <v>53</v>
      </c>
      <c r="E7" s="4" t="s">
        <v>54</v>
      </c>
      <c r="F7" s="4" t="s">
        <v>55</v>
      </c>
      <c r="G7" s="4" t="s">
        <v>66</v>
      </c>
      <c r="H7" s="4" t="s">
        <v>53</v>
      </c>
      <c r="I7" s="4" t="s">
        <v>54</v>
      </c>
      <c r="J7" s="4" t="s">
        <v>55</v>
      </c>
      <c r="K7" s="4" t="s">
        <v>66</v>
      </c>
      <c r="L7" s="4" t="s">
        <v>53</v>
      </c>
      <c r="M7" s="4" t="s">
        <v>54</v>
      </c>
      <c r="N7" s="4" t="s">
        <v>55</v>
      </c>
      <c r="O7" s="4" t="s">
        <v>66</v>
      </c>
      <c r="P7" s="4" t="s">
        <v>53</v>
      </c>
      <c r="Q7" s="4" t="s">
        <v>54</v>
      </c>
      <c r="R7" s="4" t="s">
        <v>55</v>
      </c>
      <c r="S7" s="4" t="s">
        <v>66</v>
      </c>
      <c r="T7" s="4" t="s">
        <v>53</v>
      </c>
      <c r="U7" s="4" t="s">
        <v>54</v>
      </c>
      <c r="V7" s="4" t="s">
        <v>55</v>
      </c>
      <c r="W7" s="4" t="s">
        <v>66</v>
      </c>
      <c r="X7" s="4" t="s">
        <v>53</v>
      </c>
      <c r="Y7" s="4" t="s">
        <v>54</v>
      </c>
      <c r="Z7" s="4" t="s">
        <v>55</v>
      </c>
      <c r="AA7" s="4" t="s">
        <v>66</v>
      </c>
      <c r="AB7" s="4" t="s">
        <v>53</v>
      </c>
      <c r="AC7" s="4" t="s">
        <v>54</v>
      </c>
      <c r="AD7" s="4" t="s">
        <v>55</v>
      </c>
      <c r="AE7" s="4" t="s">
        <v>66</v>
      </c>
      <c r="AF7" s="4" t="s">
        <v>53</v>
      </c>
      <c r="AG7" s="4" t="s">
        <v>54</v>
      </c>
      <c r="AH7" s="4" t="s">
        <v>55</v>
      </c>
      <c r="AI7" s="4" t="s">
        <v>66</v>
      </c>
      <c r="AJ7" s="4" t="s">
        <v>53</v>
      </c>
      <c r="AK7" s="4" t="s">
        <v>54</v>
      </c>
      <c r="AL7" s="4" t="s">
        <v>55</v>
      </c>
    </row>
    <row r="8" spans="2:38">
      <c r="B8" s="126"/>
      <c r="C8" s="4" t="s">
        <v>48</v>
      </c>
      <c r="D8" s="4"/>
      <c r="E8" s="4"/>
      <c r="F8" s="4"/>
      <c r="G8" s="4" t="s">
        <v>48</v>
      </c>
      <c r="H8" s="4"/>
      <c r="I8" s="4"/>
      <c r="J8" s="4"/>
      <c r="K8" s="4" t="s">
        <v>48</v>
      </c>
      <c r="L8" s="4"/>
      <c r="M8" s="4"/>
      <c r="N8" s="4"/>
      <c r="O8" s="4" t="s">
        <v>48</v>
      </c>
      <c r="P8" s="4"/>
      <c r="Q8" s="4"/>
      <c r="R8" s="4"/>
      <c r="S8" s="4" t="s">
        <v>48</v>
      </c>
      <c r="T8" s="4"/>
      <c r="U8" s="4"/>
      <c r="V8" s="4"/>
      <c r="W8" s="4" t="s">
        <v>48</v>
      </c>
      <c r="X8" s="4"/>
      <c r="Y8" s="4"/>
      <c r="Z8" s="4"/>
      <c r="AA8" s="4" t="s">
        <v>48</v>
      </c>
      <c r="AB8" s="4"/>
      <c r="AC8" s="4"/>
      <c r="AD8" s="4"/>
      <c r="AE8" s="4" t="s">
        <v>48</v>
      </c>
      <c r="AF8" s="4"/>
      <c r="AG8" s="4"/>
      <c r="AH8" s="4"/>
      <c r="AI8" s="4" t="s">
        <v>48</v>
      </c>
      <c r="AJ8" s="4"/>
      <c r="AK8" s="4"/>
      <c r="AL8" s="4"/>
    </row>
    <row r="9" spans="2:38">
      <c r="B9" s="126"/>
      <c r="C9" s="4" t="s">
        <v>49</v>
      </c>
      <c r="D9" s="4"/>
      <c r="E9" s="4"/>
      <c r="F9" s="4"/>
      <c r="G9" s="4" t="s">
        <v>49</v>
      </c>
      <c r="H9" s="4"/>
      <c r="I9" s="4"/>
      <c r="J9" s="4"/>
      <c r="K9" s="4" t="s">
        <v>49</v>
      </c>
      <c r="L9" s="4"/>
      <c r="M9" s="4"/>
      <c r="N9" s="4"/>
      <c r="O9" s="4" t="s">
        <v>49</v>
      </c>
      <c r="P9" s="4"/>
      <c r="Q9" s="4"/>
      <c r="R9" s="4"/>
      <c r="S9" s="4" t="s">
        <v>49</v>
      </c>
      <c r="T9" s="4"/>
      <c r="U9" s="4"/>
      <c r="V9" s="4"/>
      <c r="W9" s="4" t="s">
        <v>49</v>
      </c>
      <c r="X9" s="4"/>
      <c r="Y9" s="4"/>
      <c r="Z9" s="4"/>
      <c r="AA9" s="4" t="s">
        <v>49</v>
      </c>
      <c r="AB9" s="4"/>
      <c r="AC9" s="4"/>
      <c r="AD9" s="4"/>
      <c r="AE9" s="4" t="s">
        <v>49</v>
      </c>
      <c r="AF9" s="4"/>
      <c r="AG9" s="4"/>
      <c r="AH9" s="4"/>
      <c r="AI9" s="4" t="s">
        <v>49</v>
      </c>
      <c r="AJ9" s="4"/>
      <c r="AK9" s="4"/>
      <c r="AL9" s="4"/>
    </row>
    <row r="10" spans="2:38">
      <c r="B10" s="126"/>
      <c r="C10" s="4" t="s">
        <v>50</v>
      </c>
      <c r="D10" s="4"/>
      <c r="E10" s="4"/>
      <c r="F10" s="4"/>
      <c r="G10" s="4" t="s">
        <v>50</v>
      </c>
      <c r="H10" s="4"/>
      <c r="I10" s="4"/>
      <c r="J10" s="4"/>
      <c r="K10" s="4" t="s">
        <v>50</v>
      </c>
      <c r="L10" s="4"/>
      <c r="M10" s="4"/>
      <c r="N10" s="4"/>
      <c r="O10" s="4" t="s">
        <v>50</v>
      </c>
      <c r="P10" s="4"/>
      <c r="Q10" s="4"/>
      <c r="R10" s="4"/>
      <c r="S10" s="4" t="s">
        <v>50</v>
      </c>
      <c r="T10" s="4"/>
      <c r="U10" s="4"/>
      <c r="V10" s="4"/>
      <c r="W10" s="4" t="s">
        <v>50</v>
      </c>
      <c r="X10" s="4"/>
      <c r="Y10" s="4"/>
      <c r="Z10" s="4"/>
      <c r="AA10" s="4" t="s">
        <v>50</v>
      </c>
      <c r="AB10" s="4"/>
      <c r="AC10" s="4"/>
      <c r="AD10" s="4"/>
      <c r="AE10" s="4" t="s">
        <v>50</v>
      </c>
      <c r="AF10" s="4"/>
      <c r="AG10" s="4"/>
      <c r="AH10" s="4"/>
      <c r="AI10" s="4" t="s">
        <v>50</v>
      </c>
      <c r="AJ10" s="4"/>
      <c r="AK10" s="4"/>
      <c r="AL10" s="4"/>
    </row>
    <row r="11" spans="2:38">
      <c r="B11" s="126"/>
      <c r="C11" s="4" t="s">
        <v>51</v>
      </c>
      <c r="D11" s="4"/>
      <c r="E11" s="4"/>
      <c r="F11" s="4"/>
      <c r="G11" s="4" t="s">
        <v>51</v>
      </c>
      <c r="H11" s="4"/>
      <c r="I11" s="4"/>
      <c r="J11" s="4"/>
      <c r="K11" s="4" t="s">
        <v>51</v>
      </c>
      <c r="L11" s="4"/>
      <c r="M11" s="4"/>
      <c r="N11" s="4"/>
      <c r="O11" s="4" t="s">
        <v>51</v>
      </c>
      <c r="P11" s="4"/>
      <c r="Q11" s="4"/>
      <c r="R11" s="4"/>
      <c r="S11" s="4" t="s">
        <v>51</v>
      </c>
      <c r="T11" s="4"/>
      <c r="U11" s="4"/>
      <c r="V11" s="4"/>
      <c r="W11" s="4" t="s">
        <v>51</v>
      </c>
      <c r="X11" s="4"/>
      <c r="Y11" s="4"/>
      <c r="Z11" s="4"/>
      <c r="AA11" s="4" t="s">
        <v>51</v>
      </c>
      <c r="AB11" s="4"/>
      <c r="AC11" s="4"/>
      <c r="AD11" s="4"/>
      <c r="AE11" s="4" t="s">
        <v>51</v>
      </c>
      <c r="AF11" s="4"/>
      <c r="AG11" s="4"/>
      <c r="AH11" s="4"/>
      <c r="AI11" s="4" t="s">
        <v>51</v>
      </c>
      <c r="AJ11" s="4"/>
      <c r="AK11" s="4"/>
      <c r="AL11" s="4"/>
    </row>
    <row r="12" spans="2:38">
      <c r="B12" s="126"/>
      <c r="C12" s="4" t="s">
        <v>52</v>
      </c>
      <c r="D12" s="4"/>
      <c r="E12" s="4"/>
      <c r="F12" s="4"/>
      <c r="G12" s="4" t="s">
        <v>52</v>
      </c>
      <c r="H12" s="4"/>
      <c r="I12" s="4"/>
      <c r="J12" s="4"/>
      <c r="K12" s="4" t="s">
        <v>52</v>
      </c>
      <c r="L12" s="4"/>
      <c r="M12" s="4"/>
      <c r="N12" s="4"/>
      <c r="O12" s="4" t="s">
        <v>52</v>
      </c>
      <c r="P12" s="4"/>
      <c r="Q12" s="4"/>
      <c r="R12" s="4"/>
      <c r="S12" s="4" t="s">
        <v>52</v>
      </c>
      <c r="T12" s="4"/>
      <c r="U12" s="4"/>
      <c r="V12" s="4"/>
      <c r="W12" s="4" t="s">
        <v>52</v>
      </c>
      <c r="X12" s="4"/>
      <c r="Y12" s="4"/>
      <c r="Z12" s="4"/>
      <c r="AA12" s="4" t="s">
        <v>52</v>
      </c>
      <c r="AB12" s="4"/>
      <c r="AC12" s="4"/>
      <c r="AD12" s="4"/>
      <c r="AE12" s="4" t="s">
        <v>52</v>
      </c>
      <c r="AF12" s="4"/>
      <c r="AG12" s="4"/>
      <c r="AH12" s="4"/>
      <c r="AI12" s="4" t="s">
        <v>52</v>
      </c>
      <c r="AJ12" s="4"/>
      <c r="AK12" s="4"/>
      <c r="AL12" s="4"/>
    </row>
    <row r="13" spans="2:38" ht="16.5" customHeight="1">
      <c r="B13" s="126"/>
      <c r="C13" s="116" t="s">
        <v>64</v>
      </c>
      <c r="D13" s="116"/>
      <c r="E13" s="116"/>
      <c r="F13" s="116"/>
      <c r="G13" s="116" t="s">
        <v>64</v>
      </c>
      <c r="H13" s="116"/>
      <c r="I13" s="116"/>
      <c r="J13" s="116"/>
      <c r="K13" s="116" t="s">
        <v>64</v>
      </c>
      <c r="L13" s="116"/>
      <c r="M13" s="116"/>
      <c r="N13" s="116"/>
      <c r="O13" s="116" t="s">
        <v>64</v>
      </c>
      <c r="P13" s="116"/>
      <c r="Q13" s="116"/>
      <c r="R13" s="116"/>
      <c r="S13" s="116" t="s">
        <v>64</v>
      </c>
      <c r="T13" s="116"/>
      <c r="U13" s="116"/>
      <c r="V13" s="116"/>
      <c r="W13" s="116" t="s">
        <v>64</v>
      </c>
      <c r="X13" s="116"/>
      <c r="Y13" s="116"/>
      <c r="Z13" s="116"/>
      <c r="AA13" s="116" t="s">
        <v>64</v>
      </c>
      <c r="AB13" s="116"/>
      <c r="AC13" s="116"/>
      <c r="AD13" s="116"/>
      <c r="AE13" s="116" t="s">
        <v>64</v>
      </c>
      <c r="AF13" s="116"/>
      <c r="AG13" s="116"/>
      <c r="AH13" s="116"/>
      <c r="AI13" s="116" t="s">
        <v>64</v>
      </c>
      <c r="AJ13" s="116"/>
      <c r="AK13" s="116"/>
      <c r="AL13" s="116"/>
    </row>
    <row r="14" spans="2:38" ht="31.5">
      <c r="B14" s="126"/>
      <c r="C14" s="4" t="s">
        <v>59</v>
      </c>
      <c r="D14" s="4"/>
      <c r="E14" s="4"/>
      <c r="F14" s="4"/>
      <c r="G14" s="4" t="s">
        <v>59</v>
      </c>
      <c r="H14" s="4"/>
      <c r="I14" s="4"/>
      <c r="J14" s="4"/>
      <c r="K14" s="4" t="s">
        <v>59</v>
      </c>
      <c r="L14" s="4"/>
      <c r="M14" s="4"/>
      <c r="N14" s="4"/>
      <c r="O14" s="4" t="s">
        <v>59</v>
      </c>
      <c r="P14" s="4"/>
      <c r="Q14" s="4"/>
      <c r="R14" s="4"/>
      <c r="S14" s="4" t="s">
        <v>59</v>
      </c>
      <c r="T14" s="4"/>
      <c r="U14" s="4"/>
      <c r="V14" s="4"/>
      <c r="W14" s="4" t="s">
        <v>59</v>
      </c>
      <c r="X14" s="4"/>
      <c r="Y14" s="4"/>
      <c r="Z14" s="4"/>
      <c r="AA14" s="4" t="s">
        <v>59</v>
      </c>
      <c r="AB14" s="4"/>
      <c r="AC14" s="4"/>
      <c r="AD14" s="4"/>
      <c r="AE14" s="4" t="s">
        <v>59</v>
      </c>
      <c r="AF14" s="4"/>
      <c r="AG14" s="4"/>
      <c r="AH14" s="4"/>
      <c r="AI14" s="4" t="s">
        <v>59</v>
      </c>
      <c r="AJ14" s="4"/>
      <c r="AK14" s="4"/>
      <c r="AL14" s="4"/>
    </row>
    <row r="15" spans="2:38">
      <c r="B15" s="126"/>
      <c r="C15" s="4" t="s">
        <v>60</v>
      </c>
      <c r="D15" s="4"/>
      <c r="E15" s="4"/>
      <c r="F15" s="4"/>
      <c r="G15" s="4" t="s">
        <v>60</v>
      </c>
      <c r="H15" s="4"/>
      <c r="I15" s="4"/>
      <c r="J15" s="4"/>
      <c r="K15" s="4" t="s">
        <v>60</v>
      </c>
      <c r="L15" s="4"/>
      <c r="M15" s="4"/>
      <c r="N15" s="4"/>
      <c r="O15" s="4" t="s">
        <v>60</v>
      </c>
      <c r="P15" s="4"/>
      <c r="Q15" s="4"/>
      <c r="R15" s="4"/>
      <c r="S15" s="4" t="s">
        <v>60</v>
      </c>
      <c r="T15" s="4"/>
      <c r="U15" s="4"/>
      <c r="V15" s="4"/>
      <c r="W15" s="4" t="s">
        <v>60</v>
      </c>
      <c r="X15" s="4"/>
      <c r="Y15" s="4"/>
      <c r="Z15" s="4"/>
      <c r="AA15" s="4" t="s">
        <v>60</v>
      </c>
      <c r="AB15" s="4"/>
      <c r="AC15" s="4"/>
      <c r="AD15" s="4"/>
      <c r="AE15" s="4" t="s">
        <v>60</v>
      </c>
      <c r="AF15" s="4"/>
      <c r="AG15" s="4"/>
      <c r="AH15" s="4"/>
      <c r="AI15" s="4" t="s">
        <v>60</v>
      </c>
      <c r="AJ15" s="4"/>
      <c r="AK15" s="4"/>
      <c r="AL15" s="4"/>
    </row>
    <row r="16" spans="2:38" ht="31.5">
      <c r="B16" s="126"/>
      <c r="C16" s="4" t="s">
        <v>61</v>
      </c>
      <c r="D16" s="4"/>
      <c r="E16" s="4"/>
      <c r="F16" s="4"/>
      <c r="G16" s="4" t="s">
        <v>61</v>
      </c>
      <c r="H16" s="4"/>
      <c r="I16" s="4"/>
      <c r="J16" s="4"/>
      <c r="K16" s="4" t="s">
        <v>61</v>
      </c>
      <c r="L16" s="4"/>
      <c r="M16" s="4"/>
      <c r="N16" s="4"/>
      <c r="O16" s="4" t="s">
        <v>61</v>
      </c>
      <c r="P16" s="4"/>
      <c r="Q16" s="4"/>
      <c r="R16" s="4"/>
      <c r="S16" s="4" t="s">
        <v>61</v>
      </c>
      <c r="T16" s="4"/>
      <c r="U16" s="4"/>
      <c r="V16" s="4"/>
      <c r="W16" s="4" t="s">
        <v>61</v>
      </c>
      <c r="X16" s="4"/>
      <c r="Y16" s="4"/>
      <c r="Z16" s="4"/>
      <c r="AA16" s="4" t="s">
        <v>61</v>
      </c>
      <c r="AB16" s="4"/>
      <c r="AC16" s="4"/>
      <c r="AD16" s="4"/>
      <c r="AE16" s="4" t="s">
        <v>61</v>
      </c>
      <c r="AF16" s="4"/>
      <c r="AG16" s="4"/>
      <c r="AH16" s="4"/>
      <c r="AI16" s="4" t="s">
        <v>61</v>
      </c>
      <c r="AJ16" s="4"/>
      <c r="AK16" s="4"/>
      <c r="AL16" s="4"/>
    </row>
    <row r="17" spans="2:38">
      <c r="B17" s="126"/>
      <c r="C17" s="4" t="s">
        <v>62</v>
      </c>
      <c r="D17" s="4"/>
      <c r="E17" s="4"/>
      <c r="F17" s="4"/>
      <c r="G17" s="4" t="s">
        <v>62</v>
      </c>
      <c r="H17" s="4"/>
      <c r="I17" s="4"/>
      <c r="J17" s="4"/>
      <c r="K17" s="4" t="s">
        <v>62</v>
      </c>
      <c r="L17" s="4"/>
      <c r="M17" s="4"/>
      <c r="N17" s="4"/>
      <c r="O17" s="4" t="s">
        <v>62</v>
      </c>
      <c r="P17" s="4"/>
      <c r="Q17" s="4"/>
      <c r="R17" s="4"/>
      <c r="S17" s="4" t="s">
        <v>62</v>
      </c>
      <c r="T17" s="4"/>
      <c r="U17" s="4"/>
      <c r="V17" s="4"/>
      <c r="W17" s="4" t="s">
        <v>62</v>
      </c>
      <c r="X17" s="4"/>
      <c r="Y17" s="4"/>
      <c r="Z17" s="4"/>
      <c r="AA17" s="4" t="s">
        <v>62</v>
      </c>
      <c r="AB17" s="4"/>
      <c r="AC17" s="4"/>
      <c r="AD17" s="4"/>
      <c r="AE17" s="4" t="s">
        <v>62</v>
      </c>
      <c r="AF17" s="4"/>
      <c r="AG17" s="4"/>
      <c r="AH17" s="4"/>
      <c r="AI17" s="4" t="s">
        <v>62</v>
      </c>
      <c r="AJ17" s="4"/>
      <c r="AK17" s="4"/>
      <c r="AL17" s="4"/>
    </row>
    <row r="18" spans="2:38">
      <c r="B18" s="126"/>
      <c r="C18" s="4" t="s">
        <v>63</v>
      </c>
      <c r="D18" s="4"/>
      <c r="E18" s="4"/>
      <c r="F18" s="4"/>
      <c r="G18" s="4" t="s">
        <v>63</v>
      </c>
      <c r="H18" s="4"/>
      <c r="I18" s="4"/>
      <c r="J18" s="4"/>
      <c r="K18" s="4" t="s">
        <v>63</v>
      </c>
      <c r="L18" s="4"/>
      <c r="M18" s="4"/>
      <c r="N18" s="4"/>
      <c r="O18" s="4" t="s">
        <v>63</v>
      </c>
      <c r="P18" s="4"/>
      <c r="Q18" s="4"/>
      <c r="R18" s="4"/>
      <c r="S18" s="4" t="s">
        <v>63</v>
      </c>
      <c r="T18" s="4"/>
      <c r="U18" s="4"/>
      <c r="V18" s="4"/>
      <c r="W18" s="4" t="s">
        <v>63</v>
      </c>
      <c r="X18" s="4"/>
      <c r="Y18" s="4"/>
      <c r="Z18" s="4"/>
      <c r="AA18" s="4" t="s">
        <v>63</v>
      </c>
      <c r="AB18" s="4"/>
      <c r="AC18" s="4"/>
      <c r="AD18" s="4"/>
      <c r="AE18" s="4" t="s">
        <v>63</v>
      </c>
      <c r="AF18" s="4"/>
      <c r="AG18" s="4"/>
      <c r="AH18" s="4"/>
      <c r="AI18" s="4" t="s">
        <v>63</v>
      </c>
      <c r="AJ18" s="4"/>
      <c r="AK18" s="4"/>
      <c r="AL18" s="4"/>
    </row>
    <row r="19" spans="2:38" ht="16.5" customHeight="1">
      <c r="B19" s="126"/>
      <c r="C19" s="116" t="s">
        <v>69</v>
      </c>
      <c r="D19" s="116"/>
      <c r="E19" s="116"/>
      <c r="F19" s="116"/>
      <c r="G19" s="116" t="s">
        <v>69</v>
      </c>
      <c r="H19" s="116"/>
      <c r="I19" s="116"/>
      <c r="J19" s="116"/>
      <c r="K19" s="116" t="s">
        <v>69</v>
      </c>
      <c r="L19" s="116"/>
      <c r="M19" s="116"/>
      <c r="N19" s="116"/>
      <c r="O19" s="116" t="s">
        <v>69</v>
      </c>
      <c r="P19" s="116"/>
      <c r="Q19" s="116"/>
      <c r="R19" s="116"/>
      <c r="S19" s="116" t="s">
        <v>69</v>
      </c>
      <c r="T19" s="116"/>
      <c r="U19" s="116"/>
      <c r="V19" s="116"/>
      <c r="W19" s="116" t="s">
        <v>69</v>
      </c>
      <c r="X19" s="116"/>
      <c r="Y19" s="116"/>
      <c r="Z19" s="116"/>
      <c r="AA19" s="116" t="s">
        <v>69</v>
      </c>
      <c r="AB19" s="116"/>
      <c r="AC19" s="116"/>
      <c r="AD19" s="116"/>
      <c r="AE19" s="116" t="s">
        <v>69</v>
      </c>
      <c r="AF19" s="116"/>
      <c r="AG19" s="116"/>
      <c r="AH19" s="116"/>
      <c r="AI19" s="116" t="s">
        <v>69</v>
      </c>
      <c r="AJ19" s="116"/>
      <c r="AK19" s="116"/>
      <c r="AL19" s="116"/>
    </row>
    <row r="20" spans="2:38" ht="47.25">
      <c r="B20" s="126"/>
      <c r="C20" s="4" t="s">
        <v>70</v>
      </c>
      <c r="D20" s="4" t="s">
        <v>71</v>
      </c>
      <c r="E20" s="4" t="s">
        <v>72</v>
      </c>
      <c r="F20" s="4" t="s">
        <v>73</v>
      </c>
      <c r="G20" s="4" t="s">
        <v>70</v>
      </c>
      <c r="H20" s="4" t="s">
        <v>71</v>
      </c>
      <c r="I20" s="4" t="s">
        <v>72</v>
      </c>
      <c r="J20" s="4" t="s">
        <v>73</v>
      </c>
      <c r="K20" s="4" t="s">
        <v>70</v>
      </c>
      <c r="L20" s="4" t="s">
        <v>71</v>
      </c>
      <c r="M20" s="4" t="s">
        <v>72</v>
      </c>
      <c r="N20" s="4" t="s">
        <v>73</v>
      </c>
      <c r="O20" s="4" t="s">
        <v>70</v>
      </c>
      <c r="P20" s="4" t="s">
        <v>71</v>
      </c>
      <c r="Q20" s="4" t="s">
        <v>72</v>
      </c>
      <c r="R20" s="4" t="s">
        <v>73</v>
      </c>
      <c r="S20" s="4" t="s">
        <v>70</v>
      </c>
      <c r="T20" s="4" t="s">
        <v>71</v>
      </c>
      <c r="U20" s="4" t="s">
        <v>72</v>
      </c>
      <c r="V20" s="4" t="s">
        <v>73</v>
      </c>
      <c r="W20" s="4" t="s">
        <v>70</v>
      </c>
      <c r="X20" s="4" t="s">
        <v>71</v>
      </c>
      <c r="Y20" s="4" t="s">
        <v>72</v>
      </c>
      <c r="Z20" s="4" t="s">
        <v>73</v>
      </c>
      <c r="AA20" s="4" t="s">
        <v>70</v>
      </c>
      <c r="AB20" s="4" t="s">
        <v>71</v>
      </c>
      <c r="AC20" s="4" t="s">
        <v>72</v>
      </c>
      <c r="AD20" s="4" t="s">
        <v>73</v>
      </c>
      <c r="AE20" s="4" t="s">
        <v>70</v>
      </c>
      <c r="AF20" s="4" t="s">
        <v>71</v>
      </c>
      <c r="AG20" s="4" t="s">
        <v>72</v>
      </c>
      <c r="AH20" s="4" t="s">
        <v>73</v>
      </c>
      <c r="AI20" s="4" t="s">
        <v>70</v>
      </c>
      <c r="AJ20" s="4" t="s">
        <v>71</v>
      </c>
      <c r="AK20" s="4" t="s">
        <v>72</v>
      </c>
      <c r="AL20" s="4" t="s">
        <v>73</v>
      </c>
    </row>
    <row r="21" spans="2:38" ht="42.75" customHeight="1">
      <c r="B21" s="126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</row>
    <row r="22" spans="2:38" ht="16.5" customHeight="1">
      <c r="B22" s="126"/>
      <c r="C22" s="116" t="s">
        <v>74</v>
      </c>
      <c r="D22" s="116"/>
      <c r="E22" s="116"/>
      <c r="F22" s="116"/>
      <c r="G22" s="116" t="s">
        <v>74</v>
      </c>
      <c r="H22" s="116"/>
      <c r="I22" s="116"/>
      <c r="J22" s="116"/>
      <c r="K22" s="116" t="s">
        <v>74</v>
      </c>
      <c r="L22" s="116"/>
      <c r="M22" s="116"/>
      <c r="N22" s="116"/>
      <c r="O22" s="116" t="s">
        <v>74</v>
      </c>
      <c r="P22" s="116"/>
      <c r="Q22" s="116"/>
      <c r="R22" s="116"/>
      <c r="S22" s="116" t="s">
        <v>74</v>
      </c>
      <c r="T22" s="116"/>
      <c r="U22" s="116"/>
      <c r="V22" s="116"/>
      <c r="W22" s="116" t="s">
        <v>74</v>
      </c>
      <c r="X22" s="116"/>
      <c r="Y22" s="116"/>
      <c r="Z22" s="116"/>
      <c r="AA22" s="116" t="s">
        <v>74</v>
      </c>
      <c r="AB22" s="116"/>
      <c r="AC22" s="116"/>
      <c r="AD22" s="116"/>
      <c r="AE22" s="116" t="s">
        <v>74</v>
      </c>
      <c r="AF22" s="116"/>
      <c r="AG22" s="116"/>
      <c r="AH22" s="116"/>
      <c r="AI22" s="116" t="s">
        <v>74</v>
      </c>
      <c r="AJ22" s="116"/>
      <c r="AK22" s="116"/>
      <c r="AL22" s="116"/>
    </row>
    <row r="23" spans="2:38" ht="31.5">
      <c r="B23" s="126"/>
      <c r="C23" s="4" t="s">
        <v>75</v>
      </c>
      <c r="D23" s="4" t="s">
        <v>76</v>
      </c>
      <c r="E23" s="4" t="s">
        <v>77</v>
      </c>
      <c r="F23" s="4" t="s">
        <v>73</v>
      </c>
      <c r="G23" s="4" t="s">
        <v>75</v>
      </c>
      <c r="H23" s="4" t="s">
        <v>76</v>
      </c>
      <c r="I23" s="4" t="s">
        <v>77</v>
      </c>
      <c r="J23" s="4" t="s">
        <v>73</v>
      </c>
      <c r="K23" s="4" t="s">
        <v>75</v>
      </c>
      <c r="L23" s="4" t="s">
        <v>76</v>
      </c>
      <c r="M23" s="4" t="s">
        <v>77</v>
      </c>
      <c r="N23" s="4" t="s">
        <v>73</v>
      </c>
      <c r="O23" s="4" t="s">
        <v>75</v>
      </c>
      <c r="P23" s="4" t="s">
        <v>76</v>
      </c>
      <c r="Q23" s="4" t="s">
        <v>77</v>
      </c>
      <c r="R23" s="4" t="s">
        <v>73</v>
      </c>
      <c r="S23" s="4" t="s">
        <v>75</v>
      </c>
      <c r="T23" s="4" t="s">
        <v>76</v>
      </c>
      <c r="U23" s="4" t="s">
        <v>77</v>
      </c>
      <c r="V23" s="4" t="s">
        <v>73</v>
      </c>
      <c r="W23" s="4" t="s">
        <v>75</v>
      </c>
      <c r="X23" s="4" t="s">
        <v>76</v>
      </c>
      <c r="Y23" s="4" t="s">
        <v>77</v>
      </c>
      <c r="Z23" s="4" t="s">
        <v>73</v>
      </c>
      <c r="AA23" s="4" t="s">
        <v>75</v>
      </c>
      <c r="AB23" s="4" t="s">
        <v>76</v>
      </c>
      <c r="AC23" s="4" t="s">
        <v>77</v>
      </c>
      <c r="AD23" s="4" t="s">
        <v>73</v>
      </c>
      <c r="AE23" s="4" t="s">
        <v>75</v>
      </c>
      <c r="AF23" s="4" t="s">
        <v>76</v>
      </c>
      <c r="AG23" s="4" t="s">
        <v>77</v>
      </c>
      <c r="AH23" s="4" t="s">
        <v>73</v>
      </c>
      <c r="AI23" s="4" t="s">
        <v>75</v>
      </c>
      <c r="AJ23" s="4" t="s">
        <v>76</v>
      </c>
      <c r="AK23" s="4" t="s">
        <v>77</v>
      </c>
      <c r="AL23" s="4" t="s">
        <v>73</v>
      </c>
    </row>
    <row r="24" spans="2:38" ht="48" customHeight="1">
      <c r="B24" s="126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</row>
    <row r="25" spans="2:38" ht="16.5" customHeight="1">
      <c r="B25" s="126"/>
      <c r="C25" s="116" t="s">
        <v>78</v>
      </c>
      <c r="D25" s="116"/>
      <c r="E25" s="116"/>
      <c r="F25" s="116"/>
      <c r="G25" s="116" t="s">
        <v>78</v>
      </c>
      <c r="H25" s="116"/>
      <c r="I25" s="116"/>
      <c r="J25" s="116"/>
      <c r="K25" s="116" t="s">
        <v>78</v>
      </c>
      <c r="L25" s="116"/>
      <c r="M25" s="116"/>
      <c r="N25" s="116"/>
      <c r="O25" s="116" t="s">
        <v>78</v>
      </c>
      <c r="P25" s="116"/>
      <c r="Q25" s="116"/>
      <c r="R25" s="116"/>
      <c r="S25" s="116" t="s">
        <v>78</v>
      </c>
      <c r="T25" s="116"/>
      <c r="U25" s="116"/>
      <c r="V25" s="116"/>
      <c r="W25" s="116" t="s">
        <v>78</v>
      </c>
      <c r="X25" s="116"/>
      <c r="Y25" s="116"/>
      <c r="Z25" s="116"/>
      <c r="AA25" s="116" t="s">
        <v>78</v>
      </c>
      <c r="AB25" s="116"/>
      <c r="AC25" s="116"/>
      <c r="AD25" s="116"/>
      <c r="AE25" s="116" t="s">
        <v>78</v>
      </c>
      <c r="AF25" s="116"/>
      <c r="AG25" s="116"/>
      <c r="AH25" s="116"/>
      <c r="AI25" s="116" t="s">
        <v>78</v>
      </c>
      <c r="AJ25" s="116"/>
      <c r="AK25" s="116"/>
      <c r="AL25" s="116"/>
    </row>
    <row r="26" spans="2:38" ht="47.25">
      <c r="B26" s="126"/>
      <c r="C26" s="4" t="s">
        <v>87</v>
      </c>
      <c r="D26" s="4" t="s">
        <v>84</v>
      </c>
      <c r="E26" s="4" t="s">
        <v>85</v>
      </c>
      <c r="F26" s="4" t="s">
        <v>86</v>
      </c>
      <c r="G26" s="4" t="s">
        <v>87</v>
      </c>
      <c r="H26" s="4" t="s">
        <v>84</v>
      </c>
      <c r="I26" s="4" t="s">
        <v>85</v>
      </c>
      <c r="J26" s="4" t="s">
        <v>86</v>
      </c>
      <c r="K26" s="4" t="s">
        <v>87</v>
      </c>
      <c r="L26" s="4" t="s">
        <v>84</v>
      </c>
      <c r="M26" s="4" t="s">
        <v>85</v>
      </c>
      <c r="N26" s="4" t="s">
        <v>86</v>
      </c>
      <c r="O26" s="4" t="s">
        <v>87</v>
      </c>
      <c r="P26" s="4" t="s">
        <v>84</v>
      </c>
      <c r="Q26" s="4" t="s">
        <v>85</v>
      </c>
      <c r="R26" s="4" t="s">
        <v>86</v>
      </c>
      <c r="S26" s="4" t="s">
        <v>87</v>
      </c>
      <c r="T26" s="4" t="s">
        <v>84</v>
      </c>
      <c r="U26" s="4" t="s">
        <v>85</v>
      </c>
      <c r="V26" s="4" t="s">
        <v>86</v>
      </c>
      <c r="W26" s="4" t="s">
        <v>87</v>
      </c>
      <c r="X26" s="4" t="s">
        <v>84</v>
      </c>
      <c r="Y26" s="4" t="s">
        <v>85</v>
      </c>
      <c r="Z26" s="4" t="s">
        <v>86</v>
      </c>
      <c r="AA26" s="4" t="s">
        <v>87</v>
      </c>
      <c r="AB26" s="4" t="s">
        <v>84</v>
      </c>
      <c r="AC26" s="4" t="s">
        <v>85</v>
      </c>
      <c r="AD26" s="4" t="s">
        <v>86</v>
      </c>
      <c r="AE26" s="4" t="s">
        <v>87</v>
      </c>
      <c r="AF26" s="4" t="s">
        <v>84</v>
      </c>
      <c r="AG26" s="4" t="s">
        <v>85</v>
      </c>
      <c r="AH26" s="4" t="s">
        <v>86</v>
      </c>
      <c r="AI26" s="4" t="s">
        <v>87</v>
      </c>
      <c r="AJ26" s="4" t="s">
        <v>84</v>
      </c>
      <c r="AK26" s="4" t="s">
        <v>85</v>
      </c>
      <c r="AL26" s="4" t="s">
        <v>86</v>
      </c>
    </row>
    <row r="27" spans="2:38">
      <c r="B27" s="126"/>
      <c r="C27" s="4" t="s">
        <v>79</v>
      </c>
      <c r="D27" s="4"/>
      <c r="E27" s="4"/>
      <c r="F27" s="4"/>
      <c r="G27" s="4" t="s">
        <v>79</v>
      </c>
      <c r="H27" s="4"/>
      <c r="I27" s="4"/>
      <c r="J27" s="4"/>
      <c r="K27" s="4" t="s">
        <v>79</v>
      </c>
      <c r="L27" s="4"/>
      <c r="M27" s="4"/>
      <c r="N27" s="4"/>
      <c r="O27" s="4" t="s">
        <v>79</v>
      </c>
      <c r="P27" s="4"/>
      <c r="Q27" s="4"/>
      <c r="R27" s="4"/>
      <c r="S27" s="4" t="s">
        <v>79</v>
      </c>
      <c r="T27" s="4"/>
      <c r="U27" s="4"/>
      <c r="V27" s="4"/>
      <c r="W27" s="4" t="s">
        <v>79</v>
      </c>
      <c r="X27" s="4"/>
      <c r="Y27" s="4"/>
      <c r="Z27" s="4"/>
      <c r="AA27" s="4" t="s">
        <v>79</v>
      </c>
      <c r="AB27" s="4"/>
      <c r="AC27" s="4"/>
      <c r="AD27" s="4"/>
      <c r="AE27" s="4" t="s">
        <v>79</v>
      </c>
      <c r="AF27" s="4"/>
      <c r="AG27" s="4"/>
      <c r="AH27" s="4"/>
      <c r="AI27" s="4" t="s">
        <v>79</v>
      </c>
      <c r="AJ27" s="4"/>
      <c r="AK27" s="4"/>
      <c r="AL27" s="4"/>
    </row>
    <row r="28" spans="2:38">
      <c r="B28" s="126"/>
      <c r="C28" s="4" t="s">
        <v>80</v>
      </c>
      <c r="D28" s="4"/>
      <c r="E28" s="4"/>
      <c r="F28" s="4"/>
      <c r="G28" s="4" t="s">
        <v>80</v>
      </c>
      <c r="H28" s="4"/>
      <c r="I28" s="4"/>
      <c r="J28" s="4"/>
      <c r="K28" s="4" t="s">
        <v>80</v>
      </c>
      <c r="L28" s="4"/>
      <c r="M28" s="4"/>
      <c r="N28" s="4"/>
      <c r="O28" s="4" t="s">
        <v>80</v>
      </c>
      <c r="P28" s="4"/>
      <c r="Q28" s="4"/>
      <c r="R28" s="4"/>
      <c r="S28" s="4" t="s">
        <v>80</v>
      </c>
      <c r="T28" s="4"/>
      <c r="U28" s="4"/>
      <c r="V28" s="4"/>
      <c r="W28" s="4" t="s">
        <v>80</v>
      </c>
      <c r="X28" s="4"/>
      <c r="Y28" s="4"/>
      <c r="Z28" s="4"/>
      <c r="AA28" s="4" t="s">
        <v>80</v>
      </c>
      <c r="AB28" s="4"/>
      <c r="AC28" s="4"/>
      <c r="AD28" s="4"/>
      <c r="AE28" s="4" t="s">
        <v>80</v>
      </c>
      <c r="AF28" s="4"/>
      <c r="AG28" s="4"/>
      <c r="AH28" s="4"/>
      <c r="AI28" s="4" t="s">
        <v>80</v>
      </c>
      <c r="AJ28" s="4"/>
      <c r="AK28" s="4"/>
      <c r="AL28" s="4"/>
    </row>
    <row r="29" spans="2:38">
      <c r="B29" s="126"/>
      <c r="C29" s="4" t="s">
        <v>81</v>
      </c>
      <c r="D29" s="4"/>
      <c r="E29" s="4"/>
      <c r="F29" s="4"/>
      <c r="G29" s="4" t="s">
        <v>81</v>
      </c>
      <c r="H29" s="4"/>
      <c r="I29" s="4"/>
      <c r="J29" s="4"/>
      <c r="K29" s="4" t="s">
        <v>81</v>
      </c>
      <c r="L29" s="4"/>
      <c r="M29" s="4"/>
      <c r="N29" s="4"/>
      <c r="O29" s="4" t="s">
        <v>81</v>
      </c>
      <c r="P29" s="4"/>
      <c r="Q29" s="4"/>
      <c r="R29" s="4"/>
      <c r="S29" s="4" t="s">
        <v>81</v>
      </c>
      <c r="T29" s="4"/>
      <c r="U29" s="4"/>
      <c r="V29" s="4"/>
      <c r="W29" s="4" t="s">
        <v>81</v>
      </c>
      <c r="X29" s="4"/>
      <c r="Y29" s="4"/>
      <c r="Z29" s="4"/>
      <c r="AA29" s="4" t="s">
        <v>81</v>
      </c>
      <c r="AB29" s="4"/>
      <c r="AC29" s="4"/>
      <c r="AD29" s="4"/>
      <c r="AE29" s="4" t="s">
        <v>81</v>
      </c>
      <c r="AF29" s="4"/>
      <c r="AG29" s="4"/>
      <c r="AH29" s="4"/>
      <c r="AI29" s="4" t="s">
        <v>81</v>
      </c>
      <c r="AJ29" s="4"/>
      <c r="AK29" s="4"/>
      <c r="AL29" s="4"/>
    </row>
    <row r="30" spans="2:38">
      <c r="B30" s="126"/>
      <c r="C30" s="4" t="s">
        <v>82</v>
      </c>
      <c r="D30" s="4"/>
      <c r="E30" s="4"/>
      <c r="F30" s="4"/>
      <c r="G30" s="4" t="s">
        <v>82</v>
      </c>
      <c r="H30" s="4"/>
      <c r="I30" s="4"/>
      <c r="J30" s="4"/>
      <c r="K30" s="4" t="s">
        <v>82</v>
      </c>
      <c r="L30" s="4"/>
      <c r="M30" s="4"/>
      <c r="N30" s="4"/>
      <c r="O30" s="4" t="s">
        <v>82</v>
      </c>
      <c r="P30" s="4"/>
      <c r="Q30" s="4"/>
      <c r="R30" s="4"/>
      <c r="S30" s="4" t="s">
        <v>82</v>
      </c>
      <c r="T30" s="4"/>
      <c r="U30" s="4"/>
      <c r="V30" s="4"/>
      <c r="W30" s="4" t="s">
        <v>82</v>
      </c>
      <c r="X30" s="4"/>
      <c r="Y30" s="4"/>
      <c r="Z30" s="4"/>
      <c r="AA30" s="4" t="s">
        <v>82</v>
      </c>
      <c r="AB30" s="4"/>
      <c r="AC30" s="4"/>
      <c r="AD30" s="4"/>
      <c r="AE30" s="4" t="s">
        <v>82</v>
      </c>
      <c r="AF30" s="4"/>
      <c r="AG30" s="4"/>
      <c r="AH30" s="4"/>
      <c r="AI30" s="4" t="s">
        <v>82</v>
      </c>
      <c r="AJ30" s="4"/>
      <c r="AK30" s="4"/>
      <c r="AL30" s="4"/>
    </row>
    <row r="31" spans="2:38">
      <c r="B31" s="126"/>
      <c r="C31" s="4" t="s">
        <v>83</v>
      </c>
      <c r="D31" s="4"/>
      <c r="E31" s="4"/>
      <c r="F31" s="4"/>
      <c r="G31" s="4" t="s">
        <v>83</v>
      </c>
      <c r="H31" s="4"/>
      <c r="I31" s="4"/>
      <c r="J31" s="4"/>
      <c r="K31" s="4" t="s">
        <v>83</v>
      </c>
      <c r="L31" s="4"/>
      <c r="M31" s="4"/>
      <c r="N31" s="4"/>
      <c r="O31" s="4" t="s">
        <v>83</v>
      </c>
      <c r="P31" s="4"/>
      <c r="Q31" s="4"/>
      <c r="R31" s="4"/>
      <c r="S31" s="4" t="s">
        <v>83</v>
      </c>
      <c r="T31" s="4"/>
      <c r="U31" s="4"/>
      <c r="V31" s="4"/>
      <c r="W31" s="4" t="s">
        <v>83</v>
      </c>
      <c r="X31" s="4"/>
      <c r="Y31" s="4"/>
      <c r="Z31" s="4"/>
      <c r="AA31" s="4" t="s">
        <v>83</v>
      </c>
      <c r="AB31" s="4"/>
      <c r="AC31" s="4"/>
      <c r="AD31" s="4"/>
      <c r="AE31" s="4" t="s">
        <v>83</v>
      </c>
      <c r="AF31" s="4"/>
      <c r="AG31" s="4"/>
      <c r="AH31" s="4"/>
      <c r="AI31" s="4" t="s">
        <v>83</v>
      </c>
      <c r="AJ31" s="4"/>
      <c r="AK31" s="4"/>
      <c r="AL31" s="4"/>
    </row>
  </sheetData>
  <mergeCells count="66">
    <mergeCell ref="C19:F19"/>
    <mergeCell ref="C22:F22"/>
    <mergeCell ref="C25:F25"/>
    <mergeCell ref="B6:B31"/>
    <mergeCell ref="B3:C3"/>
    <mergeCell ref="D3:F3"/>
    <mergeCell ref="C4:C5"/>
    <mergeCell ref="C13:F13"/>
    <mergeCell ref="C6:F6"/>
    <mergeCell ref="B4:B5"/>
    <mergeCell ref="G25:J25"/>
    <mergeCell ref="K4:K5"/>
    <mergeCell ref="K6:N6"/>
    <mergeCell ref="K13:N13"/>
    <mergeCell ref="K19:N19"/>
    <mergeCell ref="K22:N22"/>
    <mergeCell ref="K25:N25"/>
    <mergeCell ref="G4:G5"/>
    <mergeCell ref="G6:J6"/>
    <mergeCell ref="G13:J13"/>
    <mergeCell ref="G19:J19"/>
    <mergeCell ref="G22:J22"/>
    <mergeCell ref="S25:V25"/>
    <mergeCell ref="O4:O5"/>
    <mergeCell ref="O6:R6"/>
    <mergeCell ref="O13:R13"/>
    <mergeCell ref="O19:R19"/>
    <mergeCell ref="O22:R22"/>
    <mergeCell ref="O25:R25"/>
    <mergeCell ref="S4:S5"/>
    <mergeCell ref="S6:V6"/>
    <mergeCell ref="S13:V13"/>
    <mergeCell ref="S19:V19"/>
    <mergeCell ref="S22:V22"/>
    <mergeCell ref="AA25:AD25"/>
    <mergeCell ref="W4:W5"/>
    <mergeCell ref="W6:Z6"/>
    <mergeCell ref="W13:Z13"/>
    <mergeCell ref="W19:Z19"/>
    <mergeCell ref="W22:Z22"/>
    <mergeCell ref="W25:Z25"/>
    <mergeCell ref="AA4:AA5"/>
    <mergeCell ref="AA6:AD6"/>
    <mergeCell ref="AA13:AD13"/>
    <mergeCell ref="AA19:AD19"/>
    <mergeCell ref="AA22:AD22"/>
    <mergeCell ref="AI25:AL25"/>
    <mergeCell ref="AE4:AE5"/>
    <mergeCell ref="AE6:AH6"/>
    <mergeCell ref="AE13:AH13"/>
    <mergeCell ref="AE19:AH19"/>
    <mergeCell ref="AE22:AH22"/>
    <mergeCell ref="AE25:AH25"/>
    <mergeCell ref="AI4:AI5"/>
    <mergeCell ref="AI6:AL6"/>
    <mergeCell ref="AI13:AL13"/>
    <mergeCell ref="AI19:AL19"/>
    <mergeCell ref="AI22:AL22"/>
    <mergeCell ref="AE3:AH3"/>
    <mergeCell ref="AI3:AL3"/>
    <mergeCell ref="G3:J3"/>
    <mergeCell ref="K3:N3"/>
    <mergeCell ref="O3:R3"/>
    <mergeCell ref="S3:V3"/>
    <mergeCell ref="W3:Z3"/>
    <mergeCell ref="AA3:AD3"/>
  </mergeCells>
  <pageMargins left="0.70866141732283472" right="0.70866141732283472" top="0.74803149606299213" bottom="0.74803149606299213" header="0.31496062992125984" footer="0.31496062992125984"/>
  <pageSetup paperSize="258" scale="1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I16"/>
  <sheetViews>
    <sheetView topLeftCell="B1" workbookViewId="0">
      <selection activeCell="M9" sqref="M9"/>
    </sheetView>
  </sheetViews>
  <sheetFormatPr defaultRowHeight="15"/>
  <cols>
    <col min="1" max="9" width="12.7109375" customWidth="1"/>
  </cols>
  <sheetData>
    <row r="1" spans="1:9" ht="15.75" thickBot="1"/>
    <row r="2" spans="1:9" ht="19.5" thickBot="1">
      <c r="A2" s="193" t="s">
        <v>397</v>
      </c>
      <c r="B2" s="194"/>
      <c r="C2" s="194"/>
      <c r="D2" s="194"/>
      <c r="E2" s="194"/>
      <c r="F2" s="194"/>
      <c r="G2" s="194"/>
      <c r="H2" s="194"/>
      <c r="I2" s="195"/>
    </row>
    <row r="3" spans="1:9" ht="27.75" customHeight="1">
      <c r="A3" s="85"/>
      <c r="B3" s="85" t="s">
        <v>398</v>
      </c>
      <c r="C3" s="85" t="s">
        <v>399</v>
      </c>
      <c r="D3" s="85" t="s">
        <v>400</v>
      </c>
      <c r="E3" s="85" t="s">
        <v>401</v>
      </c>
      <c r="F3" s="85" t="s">
        <v>402</v>
      </c>
      <c r="G3" s="85" t="s">
        <v>403</v>
      </c>
      <c r="H3" s="85" t="s">
        <v>404</v>
      </c>
      <c r="I3" s="85" t="s">
        <v>405</v>
      </c>
    </row>
    <row r="4" spans="1:9" ht="21.95" customHeight="1">
      <c r="A4" s="87">
        <v>0.29166666666666669</v>
      </c>
      <c r="B4" s="86"/>
      <c r="C4" s="86"/>
      <c r="D4" s="86"/>
      <c r="E4" s="86"/>
      <c r="F4" s="86"/>
      <c r="G4" s="86"/>
      <c r="H4" s="86"/>
      <c r="I4" s="86"/>
    </row>
    <row r="5" spans="1:9" ht="21.95" customHeight="1">
      <c r="A5" s="87">
        <v>0.375</v>
      </c>
      <c r="B5" s="86"/>
      <c r="C5" s="86"/>
      <c r="D5" s="86"/>
      <c r="E5" s="86"/>
      <c r="F5" s="86"/>
      <c r="G5" s="86"/>
      <c r="H5" s="86"/>
      <c r="I5" s="86"/>
    </row>
    <row r="6" spans="1:9" ht="21.95" customHeight="1">
      <c r="A6" s="87">
        <v>0.45833333333333398</v>
      </c>
      <c r="B6" s="86"/>
      <c r="C6" s="86"/>
      <c r="D6" s="86"/>
      <c r="E6" s="86"/>
      <c r="F6" s="86"/>
      <c r="G6" s="86"/>
      <c r="H6" s="86"/>
      <c r="I6" s="86"/>
    </row>
    <row r="7" spans="1:9" ht="21.95" customHeight="1">
      <c r="A7" s="87">
        <v>0.54166666666666696</v>
      </c>
      <c r="B7" s="86"/>
      <c r="C7" s="86"/>
      <c r="D7" s="86"/>
      <c r="E7" s="86"/>
      <c r="F7" s="86"/>
      <c r="G7" s="86"/>
      <c r="H7" s="86"/>
      <c r="I7" s="86"/>
    </row>
    <row r="8" spans="1:9" ht="21.95" customHeight="1">
      <c r="A8" s="87">
        <v>0.625</v>
      </c>
      <c r="B8" s="86"/>
      <c r="C8" s="86"/>
      <c r="D8" s="86"/>
      <c r="E8" s="86"/>
      <c r="F8" s="86"/>
      <c r="G8" s="86"/>
      <c r="H8" s="86"/>
      <c r="I8" s="86"/>
    </row>
    <row r="9" spans="1:9" ht="21.95" customHeight="1">
      <c r="A9" s="87">
        <v>0.70833333333333404</v>
      </c>
      <c r="B9" s="86"/>
      <c r="C9" s="86"/>
      <c r="D9" s="86"/>
      <c r="E9" s="86"/>
      <c r="F9" s="86"/>
      <c r="G9" s="86"/>
      <c r="H9" s="86"/>
      <c r="I9" s="86"/>
    </row>
    <row r="10" spans="1:9" ht="21.95" customHeight="1">
      <c r="A10" s="87">
        <v>0.79166666666666696</v>
      </c>
      <c r="B10" s="86"/>
      <c r="C10" s="86"/>
      <c r="D10" s="86"/>
      <c r="E10" s="86"/>
      <c r="F10" s="86"/>
      <c r="G10" s="86"/>
      <c r="H10" s="86"/>
      <c r="I10" s="86"/>
    </row>
    <row r="11" spans="1:9" ht="21.95" customHeight="1">
      <c r="A11" s="87">
        <v>0.875</v>
      </c>
      <c r="B11" s="86"/>
      <c r="C11" s="86"/>
      <c r="D11" s="86"/>
      <c r="E11" s="86"/>
      <c r="F11" s="86"/>
      <c r="G11" s="86"/>
      <c r="H11" s="86"/>
      <c r="I11" s="86"/>
    </row>
    <row r="12" spans="1:9" ht="21.95" customHeight="1">
      <c r="A12" s="87">
        <v>0.95833333333333404</v>
      </c>
      <c r="B12" s="86"/>
      <c r="C12" s="86"/>
      <c r="D12" s="86"/>
      <c r="E12" s="86"/>
      <c r="F12" s="86"/>
      <c r="G12" s="86"/>
      <c r="H12" s="86"/>
      <c r="I12" s="86"/>
    </row>
    <row r="13" spans="1:9" ht="21.95" customHeight="1">
      <c r="A13" s="87">
        <v>1.0416666666666701</v>
      </c>
      <c r="B13" s="86"/>
      <c r="C13" s="86"/>
      <c r="D13" s="86"/>
      <c r="E13" s="86"/>
      <c r="F13" s="86"/>
      <c r="G13" s="86"/>
      <c r="H13" s="86"/>
      <c r="I13" s="86"/>
    </row>
    <row r="14" spans="1:9" ht="21.95" customHeight="1">
      <c r="A14" s="87">
        <v>1.125</v>
      </c>
      <c r="B14" s="86"/>
      <c r="C14" s="86"/>
      <c r="D14" s="86"/>
      <c r="E14" s="86"/>
      <c r="F14" s="86"/>
      <c r="G14" s="86"/>
      <c r="H14" s="86"/>
      <c r="I14" s="86"/>
    </row>
    <row r="15" spans="1:9" ht="21.95" customHeight="1">
      <c r="A15" s="87">
        <v>1.2083333333333299</v>
      </c>
      <c r="B15" s="86"/>
      <c r="C15" s="86"/>
      <c r="D15" s="86"/>
      <c r="E15" s="86"/>
      <c r="F15" s="86"/>
      <c r="G15" s="86"/>
      <c r="H15" s="86"/>
      <c r="I15" s="86"/>
    </row>
    <row r="16" spans="1:9" ht="21.95" customHeight="1">
      <c r="A16" s="87">
        <v>1.2916666666666701</v>
      </c>
      <c r="B16" s="86"/>
      <c r="C16" s="86"/>
      <c r="D16" s="86"/>
      <c r="E16" s="86"/>
      <c r="F16" s="86"/>
      <c r="G16" s="86"/>
      <c r="H16" s="86"/>
      <c r="I16" s="86"/>
    </row>
  </sheetData>
  <mergeCells count="1">
    <mergeCell ref="A2:I2"/>
  </mergeCell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I8" sqref="I8"/>
    </sheetView>
  </sheetViews>
  <sheetFormatPr defaultRowHeight="15"/>
  <cols>
    <col min="1" max="1" width="24" customWidth="1"/>
    <col min="2" max="2" width="23.7109375" customWidth="1"/>
    <col min="3" max="3" width="25.5703125" customWidth="1"/>
    <col min="4" max="4" width="22.85546875" customWidth="1"/>
    <col min="5" max="5" width="28.28515625" customWidth="1"/>
  </cols>
  <sheetData>
    <row r="1" spans="1:5" ht="24.95" customHeight="1" thickBot="1">
      <c r="A1" s="193" t="s">
        <v>412</v>
      </c>
      <c r="B1" s="194"/>
      <c r="C1" s="194"/>
      <c r="D1" s="194"/>
      <c r="E1" s="195"/>
    </row>
    <row r="2" spans="1:5" ht="24.95" customHeight="1">
      <c r="A2" s="199" t="s">
        <v>411</v>
      </c>
      <c r="B2" s="197" t="s">
        <v>406</v>
      </c>
      <c r="C2" s="198"/>
      <c r="D2" s="197" t="s">
        <v>407</v>
      </c>
      <c r="E2" s="198"/>
    </row>
    <row r="3" spans="1:5" ht="15.75">
      <c r="A3" s="200"/>
      <c r="B3" s="146" t="s">
        <v>408</v>
      </c>
      <c r="C3" s="151"/>
      <c r="D3" s="146" t="s">
        <v>408</v>
      </c>
      <c r="E3" s="151"/>
    </row>
    <row r="4" spans="1:5" ht="31.5">
      <c r="A4" s="144"/>
      <c r="B4" s="85" t="s">
        <v>409</v>
      </c>
      <c r="C4" s="85" t="s">
        <v>410</v>
      </c>
      <c r="D4" s="85" t="s">
        <v>409</v>
      </c>
      <c r="E4" s="85" t="s">
        <v>410</v>
      </c>
    </row>
    <row r="5" spans="1:5" ht="30" customHeight="1">
      <c r="A5" s="87">
        <v>0.29166666666666669</v>
      </c>
      <c r="B5" s="86"/>
      <c r="C5" s="86"/>
      <c r="D5" s="86"/>
      <c r="E5" s="86"/>
    </row>
    <row r="6" spans="1:5" ht="30" customHeight="1">
      <c r="A6" s="87">
        <v>0.375</v>
      </c>
      <c r="B6" s="86"/>
      <c r="C6" s="86"/>
      <c r="D6" s="86"/>
      <c r="E6" s="86"/>
    </row>
    <row r="7" spans="1:5" ht="30" customHeight="1">
      <c r="A7" s="87">
        <v>0.45833333333333398</v>
      </c>
      <c r="B7" s="86"/>
      <c r="C7" s="86"/>
      <c r="D7" s="86"/>
      <c r="E7" s="86"/>
    </row>
    <row r="8" spans="1:5" ht="30" customHeight="1">
      <c r="A8" s="87">
        <v>0.54166666666666696</v>
      </c>
      <c r="B8" s="86"/>
      <c r="C8" s="86"/>
      <c r="D8" s="86"/>
      <c r="E8" s="86"/>
    </row>
    <row r="9" spans="1:5" ht="30" customHeight="1">
      <c r="A9" s="87">
        <v>0.625</v>
      </c>
      <c r="B9" s="86"/>
      <c r="C9" s="86"/>
      <c r="D9" s="86"/>
      <c r="E9" s="86"/>
    </row>
    <row r="10" spans="1:5" ht="30" customHeight="1">
      <c r="A10" s="87">
        <v>0.70833333333333404</v>
      </c>
      <c r="B10" s="86"/>
      <c r="C10" s="86"/>
      <c r="D10" s="86"/>
      <c r="E10" s="86"/>
    </row>
    <row r="11" spans="1:5" ht="30" customHeight="1">
      <c r="A11" s="87">
        <v>0.79166666666666696</v>
      </c>
      <c r="B11" s="86"/>
      <c r="C11" s="86"/>
      <c r="D11" s="86"/>
      <c r="E11" s="86"/>
    </row>
    <row r="12" spans="1:5" ht="30" customHeight="1">
      <c r="A12" s="87">
        <v>0.875</v>
      </c>
      <c r="B12" s="86"/>
      <c r="C12" s="86"/>
      <c r="D12" s="86"/>
      <c r="E12" s="86"/>
    </row>
    <row r="13" spans="1:5" ht="30" customHeight="1">
      <c r="A13" s="87">
        <v>0.95833333333333404</v>
      </c>
      <c r="B13" s="86"/>
      <c r="C13" s="86"/>
      <c r="D13" s="86"/>
      <c r="E13" s="86"/>
    </row>
    <row r="14" spans="1:5" ht="30" customHeight="1">
      <c r="A14" s="87">
        <v>1.0416666666666701</v>
      </c>
      <c r="B14" s="86"/>
      <c r="C14" s="86"/>
      <c r="D14" s="86"/>
      <c r="E14" s="86"/>
    </row>
    <row r="15" spans="1:5" ht="30" customHeight="1">
      <c r="A15" s="87">
        <v>1.125</v>
      </c>
      <c r="B15" s="86"/>
      <c r="C15" s="86"/>
      <c r="D15" s="86"/>
      <c r="E15" s="86"/>
    </row>
    <row r="16" spans="1:5" ht="30" customHeight="1">
      <c r="A16" s="87">
        <v>1.2083333333333299</v>
      </c>
      <c r="B16" s="86"/>
      <c r="C16" s="86"/>
      <c r="D16" s="86"/>
      <c r="E16" s="86"/>
    </row>
    <row r="17" spans="1:5" ht="30" customHeight="1">
      <c r="A17" s="87">
        <v>1.2916666666666701</v>
      </c>
      <c r="B17" s="86"/>
      <c r="C17" s="86"/>
      <c r="D17" s="86"/>
      <c r="E17" s="86"/>
    </row>
  </sheetData>
  <mergeCells count="6">
    <mergeCell ref="A1:E1"/>
    <mergeCell ref="B2:C2"/>
    <mergeCell ref="D2:E2"/>
    <mergeCell ref="B3:C3"/>
    <mergeCell ref="D3:E3"/>
    <mergeCell ref="A2:A4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E43"/>
  <sheetViews>
    <sheetView workbookViewId="0">
      <selection activeCell="I7" sqref="I7"/>
    </sheetView>
  </sheetViews>
  <sheetFormatPr defaultRowHeight="15"/>
  <cols>
    <col min="1" max="1" width="20.7109375" customWidth="1"/>
    <col min="2" max="2" width="24.28515625" customWidth="1"/>
    <col min="3" max="3" width="27.85546875" customWidth="1"/>
    <col min="4" max="4" width="24.28515625" customWidth="1"/>
    <col min="5" max="5" width="27.140625" customWidth="1"/>
  </cols>
  <sheetData>
    <row r="1" spans="1:5" ht="30" customHeight="1" thickBot="1">
      <c r="A1" s="193" t="s">
        <v>418</v>
      </c>
      <c r="B1" s="194"/>
      <c r="C1" s="194"/>
      <c r="D1" s="194"/>
      <c r="E1" s="195"/>
    </row>
    <row r="2" spans="1:5" ht="30" customHeight="1">
      <c r="A2" s="199" t="s">
        <v>411</v>
      </c>
      <c r="B2" s="197" t="s">
        <v>413</v>
      </c>
      <c r="C2" s="201"/>
      <c r="D2" s="201"/>
      <c r="E2" s="198"/>
    </row>
    <row r="3" spans="1:5" ht="30" customHeight="1">
      <c r="A3" s="200"/>
      <c r="B3" s="146" t="s">
        <v>408</v>
      </c>
      <c r="C3" s="147"/>
      <c r="D3" s="147"/>
      <c r="E3" s="151"/>
    </row>
    <row r="4" spans="1:5" ht="30" customHeight="1">
      <c r="A4" s="200"/>
      <c r="B4" s="146" t="s">
        <v>409</v>
      </c>
      <c r="C4" s="151"/>
      <c r="D4" s="146" t="s">
        <v>414</v>
      </c>
      <c r="E4" s="151"/>
    </row>
    <row r="5" spans="1:5" ht="30" customHeight="1">
      <c r="A5" s="144"/>
      <c r="B5" s="85" t="s">
        <v>63</v>
      </c>
      <c r="C5" s="85" t="s">
        <v>415</v>
      </c>
      <c r="D5" s="85" t="s">
        <v>416</v>
      </c>
      <c r="E5" s="85" t="s">
        <v>417</v>
      </c>
    </row>
    <row r="6" spans="1:5" ht="39.950000000000003" customHeight="1">
      <c r="A6" s="87">
        <v>0.29166666666666669</v>
      </c>
      <c r="B6" s="86"/>
      <c r="C6" s="86"/>
      <c r="D6" s="86"/>
      <c r="E6" s="86"/>
    </row>
    <row r="7" spans="1:5" ht="39.950000000000003" customHeight="1">
      <c r="A7" s="87">
        <v>0.33333333333333331</v>
      </c>
      <c r="B7" s="86"/>
      <c r="C7" s="86"/>
      <c r="D7" s="86"/>
      <c r="E7" s="86"/>
    </row>
    <row r="8" spans="1:5" ht="39.950000000000003" customHeight="1">
      <c r="A8" s="87">
        <v>0.375</v>
      </c>
      <c r="B8" s="86"/>
      <c r="C8" s="86"/>
      <c r="D8" s="86"/>
      <c r="E8" s="86"/>
    </row>
    <row r="9" spans="1:5" ht="39.950000000000003" customHeight="1">
      <c r="A9" s="87">
        <v>0.41666666666666702</v>
      </c>
      <c r="B9" s="86"/>
      <c r="C9" s="86"/>
      <c r="D9" s="86"/>
      <c r="E9" s="86"/>
    </row>
    <row r="10" spans="1:5" ht="39.950000000000003" customHeight="1">
      <c r="A10" s="87">
        <v>0.45833333333333398</v>
      </c>
      <c r="B10" s="86"/>
      <c r="C10" s="86"/>
      <c r="D10" s="86"/>
      <c r="E10" s="86"/>
    </row>
    <row r="11" spans="1:5" ht="39.950000000000003" customHeight="1">
      <c r="A11" s="87">
        <v>0.5</v>
      </c>
      <c r="B11" s="86"/>
      <c r="C11" s="86"/>
      <c r="D11" s="86"/>
      <c r="E11" s="86"/>
    </row>
    <row r="12" spans="1:5" ht="39.950000000000003" customHeight="1">
      <c r="A12" s="87">
        <v>0.54166666666666696</v>
      </c>
      <c r="B12" s="86"/>
      <c r="C12" s="86"/>
      <c r="D12" s="86"/>
      <c r="E12" s="86"/>
    </row>
    <row r="13" spans="1:5" ht="39.950000000000003" customHeight="1">
      <c r="A13" s="87">
        <v>0.58333333333333304</v>
      </c>
      <c r="B13" s="86"/>
      <c r="C13" s="86"/>
      <c r="D13" s="86"/>
      <c r="E13" s="86"/>
    </row>
    <row r="14" spans="1:5" ht="39.950000000000003" customHeight="1">
      <c r="A14" s="87">
        <v>0.60416666666666663</v>
      </c>
      <c r="B14" s="86"/>
      <c r="C14" s="86"/>
      <c r="D14" s="86"/>
      <c r="E14" s="86"/>
    </row>
    <row r="15" spans="1:5" ht="30" customHeight="1" thickBot="1">
      <c r="A15" s="89"/>
      <c r="B15" s="42"/>
      <c r="C15" s="42"/>
      <c r="D15" s="42"/>
      <c r="E15" s="42"/>
    </row>
    <row r="16" spans="1:5" ht="30" customHeight="1" thickBot="1">
      <c r="A16" s="193" t="s">
        <v>412</v>
      </c>
      <c r="B16" s="194"/>
      <c r="C16" s="194"/>
      <c r="D16" s="194"/>
      <c r="E16" s="195"/>
    </row>
    <row r="17" spans="1:5" ht="30" customHeight="1">
      <c r="A17" s="199" t="s">
        <v>411</v>
      </c>
      <c r="B17" s="197" t="s">
        <v>413</v>
      </c>
      <c r="C17" s="201"/>
      <c r="D17" s="201"/>
      <c r="E17" s="198"/>
    </row>
    <row r="18" spans="1:5" ht="30" customHeight="1">
      <c r="A18" s="200"/>
      <c r="B18" s="146" t="s">
        <v>408</v>
      </c>
      <c r="C18" s="147"/>
      <c r="D18" s="147"/>
      <c r="E18" s="151"/>
    </row>
    <row r="19" spans="1:5" ht="30" customHeight="1">
      <c r="A19" s="200"/>
      <c r="B19" s="146" t="s">
        <v>409</v>
      </c>
      <c r="C19" s="151"/>
      <c r="D19" s="146" t="s">
        <v>414</v>
      </c>
      <c r="E19" s="151"/>
    </row>
    <row r="20" spans="1:5" ht="20.100000000000001" customHeight="1">
      <c r="A20" s="144"/>
      <c r="B20" s="85" t="s">
        <v>63</v>
      </c>
      <c r="C20" s="85" t="s">
        <v>415</v>
      </c>
      <c r="D20" s="85" t="s">
        <v>416</v>
      </c>
      <c r="E20" s="85" t="s">
        <v>417</v>
      </c>
    </row>
    <row r="21" spans="1:5" ht="39.950000000000003" customHeight="1">
      <c r="A21" s="87">
        <v>0.625</v>
      </c>
      <c r="B21" s="86"/>
      <c r="C21" s="86"/>
      <c r="D21" s="86"/>
      <c r="E21" s="86"/>
    </row>
    <row r="22" spans="1:5" ht="39.950000000000003" customHeight="1">
      <c r="A22" s="87">
        <v>0.66666666666666663</v>
      </c>
      <c r="B22" s="86"/>
      <c r="C22" s="86"/>
      <c r="D22" s="86"/>
      <c r="E22" s="86"/>
    </row>
    <row r="23" spans="1:5" ht="39.950000000000003" customHeight="1">
      <c r="A23" s="87">
        <v>0.70833333333333304</v>
      </c>
      <c r="B23" s="86"/>
      <c r="C23" s="86"/>
      <c r="D23" s="86"/>
      <c r="E23" s="86"/>
    </row>
    <row r="24" spans="1:5" ht="39.950000000000003" customHeight="1">
      <c r="A24" s="87">
        <v>0.75</v>
      </c>
      <c r="B24" s="88"/>
      <c r="C24" s="88"/>
      <c r="D24" s="88"/>
      <c r="E24" s="88"/>
    </row>
    <row r="25" spans="1:5" ht="39.950000000000003" customHeight="1">
      <c r="A25" s="87">
        <v>0.79166666666666696</v>
      </c>
      <c r="B25" s="88"/>
      <c r="C25" s="88"/>
      <c r="D25" s="88"/>
      <c r="E25" s="88"/>
    </row>
    <row r="26" spans="1:5" ht="39.950000000000003" customHeight="1">
      <c r="A26" s="87">
        <v>0.83333333333333304</v>
      </c>
      <c r="B26" s="88"/>
      <c r="C26" s="88"/>
      <c r="D26" s="88"/>
      <c r="E26" s="88"/>
    </row>
    <row r="27" spans="1:5" ht="39.950000000000003" customHeight="1">
      <c r="A27" s="87">
        <v>0.875</v>
      </c>
      <c r="B27" s="88"/>
      <c r="C27" s="88"/>
      <c r="D27" s="88"/>
      <c r="E27" s="88"/>
    </row>
    <row r="28" spans="1:5" ht="39.950000000000003" customHeight="1">
      <c r="A28" s="87">
        <v>0.91666666666666596</v>
      </c>
      <c r="B28" s="88"/>
      <c r="C28" s="88"/>
      <c r="D28" s="88"/>
      <c r="E28" s="88"/>
    </row>
    <row r="29" spans="1:5" ht="15.75" thickBot="1"/>
    <row r="30" spans="1:5" ht="19.5" thickBot="1">
      <c r="A30" s="193" t="s">
        <v>412</v>
      </c>
      <c r="B30" s="194"/>
      <c r="C30" s="194"/>
      <c r="D30" s="194"/>
      <c r="E30" s="195"/>
    </row>
    <row r="31" spans="1:5" ht="23.25" customHeight="1">
      <c r="A31" s="199" t="s">
        <v>411</v>
      </c>
      <c r="B31" s="197" t="s">
        <v>413</v>
      </c>
      <c r="C31" s="201"/>
      <c r="D31" s="201"/>
      <c r="E31" s="198"/>
    </row>
    <row r="32" spans="1:5" ht="22.5" customHeight="1">
      <c r="A32" s="200"/>
      <c r="B32" s="146" t="s">
        <v>408</v>
      </c>
      <c r="C32" s="147"/>
      <c r="D32" s="147"/>
      <c r="E32" s="151"/>
    </row>
    <row r="33" spans="1:5" ht="24.75" customHeight="1">
      <c r="A33" s="200"/>
      <c r="B33" s="146" t="s">
        <v>409</v>
      </c>
      <c r="C33" s="151"/>
      <c r="D33" s="146" t="s">
        <v>414</v>
      </c>
      <c r="E33" s="151"/>
    </row>
    <row r="34" spans="1:5" ht="25.5" customHeight="1">
      <c r="A34" s="144"/>
      <c r="B34" s="85" t="s">
        <v>63</v>
      </c>
      <c r="C34" s="85" t="s">
        <v>415</v>
      </c>
      <c r="D34" s="85" t="s">
        <v>416</v>
      </c>
      <c r="E34" s="85" t="s">
        <v>417</v>
      </c>
    </row>
    <row r="35" spans="1:5" ht="39.950000000000003" customHeight="1">
      <c r="A35" s="87">
        <v>0.95833333333333337</v>
      </c>
      <c r="B35" s="86"/>
      <c r="C35" s="86"/>
      <c r="D35" s="86"/>
      <c r="E35" s="86"/>
    </row>
    <row r="36" spans="1:5" ht="39.950000000000003" customHeight="1">
      <c r="A36" s="87">
        <v>12</v>
      </c>
      <c r="B36" s="86"/>
      <c r="C36" s="86"/>
      <c r="D36" s="86"/>
      <c r="E36" s="86"/>
    </row>
    <row r="37" spans="1:5" ht="39.950000000000003" customHeight="1">
      <c r="A37" s="87">
        <v>1.0416666666666701</v>
      </c>
      <c r="B37" s="86"/>
      <c r="C37" s="86"/>
      <c r="D37" s="86"/>
      <c r="E37" s="86"/>
    </row>
    <row r="38" spans="1:5" ht="39.950000000000003" customHeight="1">
      <c r="A38" s="87">
        <v>1.0833333333333299</v>
      </c>
      <c r="B38" s="88"/>
      <c r="C38" s="88"/>
      <c r="D38" s="88"/>
      <c r="E38" s="88"/>
    </row>
    <row r="39" spans="1:5" ht="39.950000000000003" customHeight="1">
      <c r="A39" s="87">
        <v>1.125</v>
      </c>
      <c r="B39" s="88"/>
      <c r="C39" s="88"/>
      <c r="D39" s="88"/>
      <c r="E39" s="88"/>
    </row>
    <row r="40" spans="1:5" ht="39.950000000000003" customHeight="1">
      <c r="A40" s="87">
        <v>1.1666666666666601</v>
      </c>
      <c r="B40" s="88"/>
      <c r="C40" s="88"/>
      <c r="D40" s="88"/>
      <c r="E40" s="88"/>
    </row>
    <row r="41" spans="1:5" ht="39.950000000000003" customHeight="1">
      <c r="A41" s="87">
        <v>1.2083333333333299</v>
      </c>
      <c r="B41" s="88"/>
      <c r="C41" s="88"/>
      <c r="D41" s="88"/>
      <c r="E41" s="88"/>
    </row>
    <row r="42" spans="1:5" ht="39.950000000000003" customHeight="1">
      <c r="A42" s="87">
        <v>1.25</v>
      </c>
      <c r="B42" s="88"/>
      <c r="C42" s="88"/>
      <c r="D42" s="88"/>
      <c r="E42" s="88"/>
    </row>
    <row r="43" spans="1:5" ht="39.950000000000003" customHeight="1">
      <c r="A43" s="87">
        <v>1.2916666666666601</v>
      </c>
      <c r="B43" s="88"/>
      <c r="C43" s="88"/>
      <c r="D43" s="88"/>
      <c r="E43" s="88"/>
    </row>
  </sheetData>
  <mergeCells count="18">
    <mergeCell ref="A1:E1"/>
    <mergeCell ref="B2:E2"/>
    <mergeCell ref="B3:E3"/>
    <mergeCell ref="B4:C4"/>
    <mergeCell ref="D4:E4"/>
    <mergeCell ref="A2:A5"/>
    <mergeCell ref="A16:E16"/>
    <mergeCell ref="A17:A20"/>
    <mergeCell ref="B17:E17"/>
    <mergeCell ref="B18:E18"/>
    <mergeCell ref="B19:C19"/>
    <mergeCell ref="D19:E19"/>
    <mergeCell ref="A30:E30"/>
    <mergeCell ref="A31:A34"/>
    <mergeCell ref="B31:E31"/>
    <mergeCell ref="B32:E32"/>
    <mergeCell ref="B33:C33"/>
    <mergeCell ref="D33:E33"/>
  </mergeCells>
  <pageMargins left="0.7" right="0.7" top="0.75" bottom="0.5600000000000000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3:S24"/>
  <sheetViews>
    <sheetView workbookViewId="0">
      <selection activeCell="M12" sqref="M12"/>
    </sheetView>
  </sheetViews>
  <sheetFormatPr defaultRowHeight="15.75"/>
  <cols>
    <col min="1" max="1" width="9.140625" style="33"/>
    <col min="2" max="2" width="13" style="33" customWidth="1"/>
    <col min="3" max="3" width="13.85546875" style="33" customWidth="1"/>
    <col min="4" max="4" width="14" style="33" customWidth="1"/>
    <col min="5" max="5" width="10.7109375" style="33" customWidth="1"/>
    <col min="6" max="6" width="12.140625" style="33" customWidth="1"/>
    <col min="7" max="7" width="11.42578125" style="33" customWidth="1"/>
    <col min="8" max="8" width="11.85546875" style="33" customWidth="1"/>
    <col min="9" max="9" width="12.140625" style="33" customWidth="1"/>
    <col min="10" max="11" width="9.140625" style="33" customWidth="1"/>
    <col min="12" max="12" width="13.28515625" style="33" customWidth="1"/>
    <col min="13" max="13" width="11.42578125" style="33" customWidth="1"/>
    <col min="14" max="14" width="9.140625" style="33"/>
    <col min="15" max="15" width="12.42578125" style="33" customWidth="1"/>
    <col min="16" max="17" width="9.140625" style="33"/>
    <col min="18" max="18" width="12.140625" style="33" customWidth="1"/>
    <col min="19" max="16384" width="9.140625" style="33"/>
  </cols>
  <sheetData>
    <row r="3" spans="1:19">
      <c r="A3" s="85" t="s">
        <v>242</v>
      </c>
      <c r="B3" s="202">
        <v>41463</v>
      </c>
      <c r="C3" s="140"/>
      <c r="D3" s="140"/>
      <c r="E3" s="202">
        <v>41464</v>
      </c>
      <c r="F3" s="140"/>
      <c r="G3" s="140"/>
      <c r="H3" s="202">
        <v>41465</v>
      </c>
      <c r="I3" s="140"/>
      <c r="J3" s="140"/>
      <c r="K3" s="202">
        <v>41466</v>
      </c>
      <c r="L3" s="140"/>
      <c r="M3" s="140"/>
      <c r="N3" s="202">
        <v>41467</v>
      </c>
      <c r="O3" s="140"/>
      <c r="P3" s="140"/>
      <c r="Q3" s="202">
        <v>41468</v>
      </c>
      <c r="R3" s="140"/>
      <c r="S3" s="140"/>
    </row>
    <row r="4" spans="1:19" ht="51.75" customHeight="1">
      <c r="A4" s="86" t="s">
        <v>419</v>
      </c>
      <c r="B4" s="86" t="s">
        <v>422</v>
      </c>
      <c r="C4" s="86" t="s">
        <v>420</v>
      </c>
      <c r="D4" s="86" t="s">
        <v>421</v>
      </c>
      <c r="E4" s="86" t="s">
        <v>422</v>
      </c>
      <c r="F4" s="86" t="s">
        <v>420</v>
      </c>
      <c r="G4" s="86" t="s">
        <v>421</v>
      </c>
      <c r="H4" s="86" t="s">
        <v>422</v>
      </c>
      <c r="I4" s="86" t="s">
        <v>420</v>
      </c>
      <c r="J4" s="86" t="s">
        <v>421</v>
      </c>
      <c r="K4" s="86" t="s">
        <v>422</v>
      </c>
      <c r="L4" s="86" t="s">
        <v>420</v>
      </c>
      <c r="M4" s="86" t="s">
        <v>421</v>
      </c>
      <c r="N4" s="86" t="s">
        <v>422</v>
      </c>
      <c r="O4" s="86" t="s">
        <v>420</v>
      </c>
      <c r="P4" s="86" t="s">
        <v>421</v>
      </c>
      <c r="Q4" s="86" t="s">
        <v>422</v>
      </c>
      <c r="R4" s="86" t="s">
        <v>420</v>
      </c>
      <c r="S4" s="86" t="s">
        <v>421</v>
      </c>
    </row>
    <row r="5" spans="1:19" ht="24.95" customHeight="1">
      <c r="A5" s="86">
        <v>1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</row>
    <row r="6" spans="1:19" ht="24.95" customHeight="1">
      <c r="A6" s="86">
        <v>2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</row>
    <row r="7" spans="1:19" ht="24.95" customHeight="1">
      <c r="A7" s="86">
        <v>3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</row>
    <row r="8" spans="1:19" ht="24.95" customHeight="1">
      <c r="A8" s="86">
        <v>4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</row>
    <row r="9" spans="1:19" ht="24.95" customHeight="1">
      <c r="A9" s="86">
        <v>5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</row>
    <row r="10" spans="1:19" ht="24.95" customHeight="1">
      <c r="A10" s="86">
        <v>6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</row>
    <row r="11" spans="1:19" ht="24.95" customHeight="1">
      <c r="A11" s="86">
        <v>7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</row>
    <row r="12" spans="1:19" ht="24.95" customHeight="1">
      <c r="A12" s="86">
        <v>8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</row>
    <row r="13" spans="1:19" ht="24.95" customHeight="1">
      <c r="A13" s="86">
        <v>9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</row>
    <row r="14" spans="1:19" ht="24.95" customHeight="1">
      <c r="A14" s="86">
        <v>10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</row>
    <row r="15" spans="1:19" ht="24.95" customHeight="1">
      <c r="A15" s="86">
        <v>11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</row>
    <row r="16" spans="1:19" ht="24.95" customHeight="1">
      <c r="A16" s="86">
        <v>12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</row>
    <row r="17" spans="1:19" ht="24.95" customHeight="1">
      <c r="A17" s="86">
        <v>13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</row>
    <row r="18" spans="1:19" ht="24.95" customHeight="1">
      <c r="A18" s="86">
        <v>14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</row>
    <row r="19" spans="1:19" ht="24.95" customHeight="1">
      <c r="A19" s="86">
        <v>15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</row>
    <row r="20" spans="1:19" ht="24.95" customHeight="1">
      <c r="A20" s="86">
        <v>16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</row>
    <row r="21" spans="1:19" ht="24.95" customHeight="1">
      <c r="A21" s="86">
        <v>17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</row>
    <row r="22" spans="1:19" ht="24.95" customHeight="1">
      <c r="A22" s="86">
        <v>18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</row>
    <row r="23" spans="1:19" ht="24.95" customHeight="1">
      <c r="A23" s="86">
        <v>19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</row>
    <row r="24" spans="1:19" ht="24.95" customHeight="1">
      <c r="A24" s="86">
        <v>20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</row>
  </sheetData>
  <mergeCells count="6">
    <mergeCell ref="Q3:S3"/>
    <mergeCell ref="B3:D3"/>
    <mergeCell ref="E3:G3"/>
    <mergeCell ref="H3:J3"/>
    <mergeCell ref="K3:M3"/>
    <mergeCell ref="N3:P3"/>
  </mergeCells>
  <pageMargins left="0.59055118110236227" right="0.70866141732283472" top="0.62" bottom="0.74803149606299213" header="0.31496062992125984" footer="0.31496062992125984"/>
  <pageSetup paperSize="9" scale="6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N115"/>
  <sheetViews>
    <sheetView topLeftCell="A100" workbookViewId="0">
      <selection activeCell="Q13" sqref="Q13"/>
    </sheetView>
  </sheetViews>
  <sheetFormatPr defaultRowHeight="15"/>
  <cols>
    <col min="1" max="1" width="10.7109375" style="74" customWidth="1"/>
    <col min="2" max="2" width="8.85546875" style="74" customWidth="1"/>
    <col min="3" max="3" width="11.140625" style="74" customWidth="1"/>
    <col min="4" max="4" width="8.28515625" style="74" customWidth="1"/>
    <col min="5" max="5" width="8.5703125" style="74" customWidth="1"/>
    <col min="6" max="6" width="12.85546875" style="74" customWidth="1"/>
    <col min="7" max="7" width="9.140625" style="74"/>
    <col min="8" max="8" width="11.28515625" style="74" customWidth="1"/>
    <col min="9" max="9" width="8.140625" style="74" customWidth="1"/>
    <col min="10" max="10" width="8.28515625" style="74" customWidth="1"/>
    <col min="11" max="11" width="8.5703125" style="74" customWidth="1"/>
    <col min="12" max="12" width="8" style="74" customWidth="1"/>
    <col min="13" max="13" width="8.7109375" style="74" customWidth="1"/>
    <col min="14" max="14" width="8.28515625" style="74" customWidth="1"/>
    <col min="15" max="16384" width="9.140625" style="74"/>
  </cols>
  <sheetData>
    <row r="1" spans="1:14" ht="19.5" thickBot="1">
      <c r="A1" s="205" t="s">
        <v>440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7"/>
    </row>
    <row r="2" spans="1:14" ht="60" customHeight="1">
      <c r="A2" s="203" t="s">
        <v>242</v>
      </c>
      <c r="B2" s="170" t="s">
        <v>423</v>
      </c>
      <c r="C2" s="170" t="s">
        <v>424</v>
      </c>
      <c r="D2" s="170"/>
      <c r="E2" s="170"/>
      <c r="F2" s="170"/>
      <c r="G2" s="170"/>
      <c r="H2" s="170"/>
      <c r="I2" s="170"/>
      <c r="J2" s="170"/>
      <c r="K2" s="170" t="s">
        <v>408</v>
      </c>
      <c r="L2" s="170"/>
      <c r="M2" s="170"/>
      <c r="N2" s="170"/>
    </row>
    <row r="3" spans="1:14" ht="45">
      <c r="A3" s="204"/>
      <c r="B3" s="135"/>
      <c r="C3" s="91" t="s">
        <v>425</v>
      </c>
      <c r="D3" s="91" t="s">
        <v>426</v>
      </c>
      <c r="E3" s="91" t="s">
        <v>427</v>
      </c>
      <c r="F3" s="91" t="s">
        <v>428</v>
      </c>
      <c r="G3" s="91" t="s">
        <v>429</v>
      </c>
      <c r="H3" s="91" t="s">
        <v>435</v>
      </c>
      <c r="I3" s="91" t="s">
        <v>436</v>
      </c>
      <c r="J3" s="91" t="s">
        <v>430</v>
      </c>
      <c r="K3" s="91" t="s">
        <v>434</v>
      </c>
      <c r="L3" s="91" t="s">
        <v>431</v>
      </c>
      <c r="M3" s="91" t="s">
        <v>432</v>
      </c>
      <c r="N3" s="91" t="s">
        <v>433</v>
      </c>
    </row>
    <row r="4" spans="1:14" ht="15" customHeight="1">
      <c r="A4" s="18">
        <v>0.29166666666666669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</row>
    <row r="5" spans="1:14">
      <c r="A5" s="18">
        <v>0.33333333333333298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</row>
    <row r="6" spans="1:14">
      <c r="A6" s="18">
        <v>0.375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</row>
    <row r="7" spans="1:14">
      <c r="A7" s="18">
        <v>0.41666666666666702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</row>
    <row r="8" spans="1:14">
      <c r="A8" s="18">
        <v>0.45833333333333298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</row>
    <row r="9" spans="1:14">
      <c r="A9" s="18">
        <v>0.5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</row>
    <row r="10" spans="1:14">
      <c r="A10" s="18">
        <v>0.54166666666666696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</row>
    <row r="11" spans="1:14">
      <c r="A11" s="18">
        <v>0.58333333333333304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</row>
    <row r="12" spans="1:14">
      <c r="A12" s="18">
        <v>0.625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</row>
    <row r="13" spans="1:14">
      <c r="A13" s="18">
        <v>0.66666666666666696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</row>
    <row r="14" spans="1:14">
      <c r="A14" s="18">
        <v>0.70833333333333304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</row>
    <row r="15" spans="1:14">
      <c r="A15" s="18">
        <v>0.75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</row>
    <row r="16" spans="1:14">
      <c r="A16" s="18">
        <v>0.79166666666666696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</row>
    <row r="17" spans="1:14">
      <c r="A17" s="18">
        <v>0.83333333333333304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</row>
    <row r="18" spans="1:14">
      <c r="A18" s="18">
        <v>0.875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</row>
    <row r="19" spans="1:14">
      <c r="A19" s="18">
        <v>0.91666666666666696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</row>
    <row r="20" spans="1:14">
      <c r="A20" s="18">
        <v>0.95833333333333304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</row>
    <row r="21" spans="1:14">
      <c r="A21" s="18">
        <v>1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</row>
    <row r="22" spans="1:14">
      <c r="A22" s="18">
        <v>1.0416666666666701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</row>
    <row r="23" spans="1:14">
      <c r="A23" s="18">
        <v>1.0833333333333299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</row>
    <row r="24" spans="1:14">
      <c r="A24" s="18">
        <v>1.125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</row>
    <row r="25" spans="1:14">
      <c r="A25" s="18">
        <v>1.1666666666666701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</row>
    <row r="26" spans="1:14">
      <c r="A26" s="18">
        <v>1.2083333333333299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</row>
    <row r="27" spans="1:14">
      <c r="A27" s="18">
        <v>1.25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</row>
    <row r="28" spans="1:14">
      <c r="A28" s="18">
        <v>1.2916666666666701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</row>
    <row r="29" spans="1:14" ht="15.75" thickBot="1"/>
    <row r="30" spans="1:14" ht="21" customHeight="1" thickBot="1">
      <c r="A30" s="205" t="s">
        <v>437</v>
      </c>
      <c r="B30" s="206"/>
      <c r="C30" s="206"/>
      <c r="D30" s="206"/>
      <c r="E30" s="206"/>
      <c r="F30" s="206"/>
      <c r="G30" s="206"/>
      <c r="H30" s="206"/>
      <c r="I30" s="206"/>
      <c r="J30" s="206"/>
      <c r="K30" s="206"/>
      <c r="L30" s="206"/>
      <c r="M30" s="206"/>
      <c r="N30" s="207"/>
    </row>
    <row r="31" spans="1:14" ht="15" customHeight="1">
      <c r="A31" s="203" t="s">
        <v>242</v>
      </c>
      <c r="B31" s="170" t="s">
        <v>423</v>
      </c>
      <c r="C31" s="170" t="s">
        <v>424</v>
      </c>
      <c r="D31" s="170"/>
      <c r="E31" s="170"/>
      <c r="F31" s="170"/>
      <c r="G31" s="170"/>
      <c r="H31" s="170"/>
      <c r="I31" s="170"/>
      <c r="J31" s="170"/>
      <c r="K31" s="170" t="s">
        <v>408</v>
      </c>
      <c r="L31" s="170"/>
      <c r="M31" s="170"/>
      <c r="N31" s="170"/>
    </row>
    <row r="32" spans="1:14" ht="47.25" customHeight="1">
      <c r="A32" s="204"/>
      <c r="B32" s="135"/>
      <c r="C32" s="91" t="s">
        <v>425</v>
      </c>
      <c r="D32" s="91" t="s">
        <v>426</v>
      </c>
      <c r="E32" s="91" t="s">
        <v>427</v>
      </c>
      <c r="F32" s="91" t="s">
        <v>428</v>
      </c>
      <c r="G32" s="91" t="s">
        <v>429</v>
      </c>
      <c r="H32" s="91" t="s">
        <v>435</v>
      </c>
      <c r="I32" s="91" t="s">
        <v>436</v>
      </c>
      <c r="J32" s="91" t="s">
        <v>430</v>
      </c>
      <c r="K32" s="91" t="s">
        <v>434</v>
      </c>
      <c r="L32" s="91" t="s">
        <v>431</v>
      </c>
      <c r="M32" s="91" t="s">
        <v>432</v>
      </c>
      <c r="N32" s="91" t="s">
        <v>433</v>
      </c>
    </row>
    <row r="33" spans="1:14" ht="15" customHeight="1">
      <c r="A33" s="18">
        <v>0.29166666666666669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</row>
    <row r="34" spans="1:14" ht="15" customHeight="1">
      <c r="A34" s="18">
        <v>0.33333333333333298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</row>
    <row r="35" spans="1:14" ht="15" customHeight="1">
      <c r="A35" s="18">
        <v>0.375</v>
      </c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</row>
    <row r="36" spans="1:14" ht="15" customHeight="1">
      <c r="A36" s="18">
        <v>0.41666666666666702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</row>
    <row r="37" spans="1:14" ht="15" customHeight="1">
      <c r="A37" s="18">
        <v>0.45833333333333298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</row>
    <row r="38" spans="1:14" ht="15" customHeight="1">
      <c r="A38" s="18">
        <v>0.5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</row>
    <row r="39" spans="1:14" ht="15" customHeight="1">
      <c r="A39" s="18">
        <v>0.54166666666666696</v>
      </c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</row>
    <row r="40" spans="1:14" ht="15" customHeight="1">
      <c r="A40" s="18">
        <v>0.58333333333333304</v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</row>
    <row r="41" spans="1:14" ht="15" customHeight="1">
      <c r="A41" s="18">
        <v>0.625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</row>
    <row r="42" spans="1:14" ht="15" customHeight="1">
      <c r="A42" s="18">
        <v>0.66666666666666696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</row>
    <row r="43" spans="1:14" ht="15" customHeight="1">
      <c r="A43" s="18">
        <v>0.70833333333333304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</row>
    <row r="44" spans="1:14" ht="15" customHeight="1">
      <c r="A44" s="18">
        <v>0.75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</row>
    <row r="45" spans="1:14" ht="15" customHeight="1">
      <c r="A45" s="18">
        <v>0.79166666666666696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</row>
    <row r="46" spans="1:14" ht="15" customHeight="1">
      <c r="A46" s="18">
        <v>0.83333333333333304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</row>
    <row r="47" spans="1:14" ht="15" customHeight="1">
      <c r="A47" s="18">
        <v>0.875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</row>
    <row r="48" spans="1:14" ht="15" customHeight="1">
      <c r="A48" s="18">
        <v>0.91666666666666696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</row>
    <row r="49" spans="1:14" ht="15" customHeight="1">
      <c r="A49" s="18">
        <v>0.95833333333333304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</row>
    <row r="50" spans="1:14" ht="15" customHeight="1">
      <c r="A50" s="18">
        <v>1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</row>
    <row r="51" spans="1:14" ht="15" customHeight="1">
      <c r="A51" s="18">
        <v>1.0416666666666701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</row>
    <row r="52" spans="1:14" ht="15" customHeight="1">
      <c r="A52" s="18">
        <v>1.0833333333333299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</row>
    <row r="53" spans="1:14" ht="15" customHeight="1">
      <c r="A53" s="18">
        <v>1.125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</row>
    <row r="54" spans="1:14" ht="15" customHeight="1">
      <c r="A54" s="18">
        <v>1.1666666666666701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</row>
    <row r="55" spans="1:14" ht="15" customHeight="1">
      <c r="A55" s="18">
        <v>1.2083333333333299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</row>
    <row r="56" spans="1:14" ht="15" customHeight="1">
      <c r="A56" s="18">
        <v>1.25</v>
      </c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</row>
    <row r="57" spans="1:14" ht="15" customHeight="1">
      <c r="A57" s="18">
        <v>1.2916666666666701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</row>
    <row r="58" spans="1:14" ht="15.75" thickBot="1"/>
    <row r="59" spans="1:14" ht="20.100000000000001" customHeight="1" thickBot="1">
      <c r="A59" s="205" t="s">
        <v>439</v>
      </c>
      <c r="B59" s="206"/>
      <c r="C59" s="206"/>
      <c r="D59" s="206"/>
      <c r="E59" s="206"/>
      <c r="F59" s="206"/>
      <c r="G59" s="206"/>
      <c r="H59" s="206"/>
      <c r="I59" s="206"/>
      <c r="J59" s="206"/>
      <c r="K59" s="206"/>
      <c r="L59" s="206"/>
      <c r="M59" s="206"/>
      <c r="N59" s="207"/>
    </row>
    <row r="60" spans="1:14" ht="22.5" customHeight="1">
      <c r="A60" s="203" t="s">
        <v>242</v>
      </c>
      <c r="B60" s="170" t="s">
        <v>423</v>
      </c>
      <c r="C60" s="170" t="s">
        <v>424</v>
      </c>
      <c r="D60" s="170"/>
      <c r="E60" s="170"/>
      <c r="F60" s="170"/>
      <c r="G60" s="170"/>
      <c r="H60" s="170"/>
      <c r="I60" s="170"/>
      <c r="J60" s="170"/>
      <c r="K60" s="170" t="s">
        <v>408</v>
      </c>
      <c r="L60" s="170"/>
      <c r="M60" s="170"/>
      <c r="N60" s="170"/>
    </row>
    <row r="61" spans="1:14" ht="30" customHeight="1">
      <c r="A61" s="204"/>
      <c r="B61" s="135"/>
      <c r="C61" s="91" t="s">
        <v>425</v>
      </c>
      <c r="D61" s="91" t="s">
        <v>426</v>
      </c>
      <c r="E61" s="91" t="s">
        <v>427</v>
      </c>
      <c r="F61" s="91" t="s">
        <v>428</v>
      </c>
      <c r="G61" s="91" t="s">
        <v>429</v>
      </c>
      <c r="H61" s="91" t="s">
        <v>435</v>
      </c>
      <c r="I61" s="91" t="s">
        <v>436</v>
      </c>
      <c r="J61" s="91" t="s">
        <v>430</v>
      </c>
      <c r="K61" s="91" t="s">
        <v>434</v>
      </c>
      <c r="L61" s="91" t="s">
        <v>431</v>
      </c>
      <c r="M61" s="91" t="s">
        <v>432</v>
      </c>
      <c r="N61" s="91" t="s">
        <v>433</v>
      </c>
    </row>
    <row r="62" spans="1:14" ht="15" customHeight="1">
      <c r="A62" s="18">
        <v>0.29166666666666669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</row>
    <row r="63" spans="1:14" ht="15" customHeight="1">
      <c r="A63" s="18">
        <v>0.33333333333333298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</row>
    <row r="64" spans="1:14" ht="15" customHeight="1">
      <c r="A64" s="18">
        <v>0.375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</row>
    <row r="65" spans="1:14" ht="15" customHeight="1">
      <c r="A65" s="18">
        <v>0.41666666666666702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</row>
    <row r="66" spans="1:14" ht="15" customHeight="1">
      <c r="A66" s="18">
        <v>0.45833333333333298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</row>
    <row r="67" spans="1:14" ht="15" customHeight="1">
      <c r="A67" s="18">
        <v>0.5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</row>
    <row r="68" spans="1:14" ht="15" customHeight="1">
      <c r="A68" s="18">
        <v>0.54166666666666696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</row>
    <row r="69" spans="1:14" ht="15" customHeight="1">
      <c r="A69" s="18">
        <v>0.58333333333333304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</row>
    <row r="70" spans="1:14" ht="15" customHeight="1">
      <c r="A70" s="18">
        <v>0.625</v>
      </c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</row>
    <row r="71" spans="1:14" ht="15" customHeight="1">
      <c r="A71" s="18">
        <v>0.66666666666666696</v>
      </c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</row>
    <row r="72" spans="1:14" ht="15" customHeight="1">
      <c r="A72" s="18">
        <v>0.70833333333333304</v>
      </c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</row>
    <row r="73" spans="1:14" ht="15" customHeight="1">
      <c r="A73" s="18">
        <v>0.75</v>
      </c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</row>
    <row r="74" spans="1:14" ht="15" customHeight="1">
      <c r="A74" s="18">
        <v>0.79166666666666696</v>
      </c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</row>
    <row r="75" spans="1:14" ht="15" customHeight="1">
      <c r="A75" s="18">
        <v>0.83333333333333304</v>
      </c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</row>
    <row r="76" spans="1:14" ht="15" customHeight="1">
      <c r="A76" s="18">
        <v>0.875</v>
      </c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</row>
    <row r="77" spans="1:14" ht="15" customHeight="1">
      <c r="A77" s="18">
        <v>0.91666666666666696</v>
      </c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</row>
    <row r="78" spans="1:14" ht="15" customHeight="1">
      <c r="A78" s="18">
        <v>0.95833333333333304</v>
      </c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</row>
    <row r="79" spans="1:14" ht="15" customHeight="1">
      <c r="A79" s="18">
        <v>1</v>
      </c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</row>
    <row r="80" spans="1:14" ht="15" customHeight="1">
      <c r="A80" s="18">
        <v>1.0416666666666701</v>
      </c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</row>
    <row r="81" spans="1:14" ht="15" customHeight="1">
      <c r="A81" s="18">
        <v>1.0833333333333299</v>
      </c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</row>
    <row r="82" spans="1:14" ht="15" customHeight="1">
      <c r="A82" s="18">
        <v>1.125</v>
      </c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</row>
    <row r="83" spans="1:14" ht="15" customHeight="1">
      <c r="A83" s="18">
        <v>1.1666666666666701</v>
      </c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</row>
    <row r="84" spans="1:14" ht="15" customHeight="1">
      <c r="A84" s="18">
        <v>1.2083333333333299</v>
      </c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</row>
    <row r="85" spans="1:14" ht="15" customHeight="1">
      <c r="A85" s="18">
        <v>1.25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</row>
    <row r="86" spans="1:14" ht="15" customHeight="1">
      <c r="A86" s="18">
        <v>1.2916666666666701</v>
      </c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</row>
    <row r="87" spans="1:14" ht="15.75" thickBot="1"/>
    <row r="88" spans="1:14" ht="19.5" thickBot="1">
      <c r="A88" s="205" t="s">
        <v>438</v>
      </c>
      <c r="B88" s="206"/>
      <c r="C88" s="206"/>
      <c r="D88" s="206"/>
      <c r="E88" s="206"/>
      <c r="F88" s="206"/>
      <c r="G88" s="206"/>
      <c r="H88" s="206"/>
      <c r="I88" s="206"/>
      <c r="J88" s="206"/>
      <c r="K88" s="206"/>
      <c r="L88" s="206"/>
      <c r="M88" s="206"/>
      <c r="N88" s="207"/>
    </row>
    <row r="89" spans="1:14">
      <c r="A89" s="203" t="s">
        <v>242</v>
      </c>
      <c r="B89" s="170" t="s">
        <v>423</v>
      </c>
      <c r="C89" s="170" t="s">
        <v>424</v>
      </c>
      <c r="D89" s="170"/>
      <c r="E89" s="170"/>
      <c r="F89" s="170"/>
      <c r="G89" s="170"/>
      <c r="H89" s="170"/>
      <c r="I89" s="170"/>
      <c r="J89" s="170"/>
      <c r="K89" s="170" t="s">
        <v>408</v>
      </c>
      <c r="L89" s="170"/>
      <c r="M89" s="170"/>
      <c r="N89" s="170"/>
    </row>
    <row r="90" spans="1:14" ht="45">
      <c r="A90" s="204"/>
      <c r="B90" s="135"/>
      <c r="C90" s="91" t="s">
        <v>425</v>
      </c>
      <c r="D90" s="91" t="s">
        <v>426</v>
      </c>
      <c r="E90" s="91" t="s">
        <v>427</v>
      </c>
      <c r="F90" s="91" t="s">
        <v>428</v>
      </c>
      <c r="G90" s="91" t="s">
        <v>429</v>
      </c>
      <c r="H90" s="91" t="s">
        <v>435</v>
      </c>
      <c r="I90" s="91" t="s">
        <v>436</v>
      </c>
      <c r="J90" s="91" t="s">
        <v>430</v>
      </c>
      <c r="K90" s="91" t="s">
        <v>434</v>
      </c>
      <c r="L90" s="91" t="s">
        <v>431</v>
      </c>
      <c r="M90" s="91" t="s">
        <v>432</v>
      </c>
      <c r="N90" s="91" t="s">
        <v>433</v>
      </c>
    </row>
    <row r="91" spans="1:14" ht="15" customHeight="1">
      <c r="A91" s="18">
        <v>0.29166666666666669</v>
      </c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</row>
    <row r="92" spans="1:14" ht="15" customHeight="1">
      <c r="A92" s="18">
        <v>0.33333333333333298</v>
      </c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</row>
    <row r="93" spans="1:14" ht="15" customHeight="1">
      <c r="A93" s="18">
        <v>0.375</v>
      </c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</row>
    <row r="94" spans="1:14" ht="15" customHeight="1">
      <c r="A94" s="18">
        <v>0.41666666666666702</v>
      </c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</row>
    <row r="95" spans="1:14" ht="15" customHeight="1">
      <c r="A95" s="18">
        <v>0.45833333333333298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</row>
    <row r="96" spans="1:14" ht="15" customHeight="1">
      <c r="A96" s="18">
        <v>0.5</v>
      </c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</row>
    <row r="97" spans="1:14" ht="15" customHeight="1">
      <c r="A97" s="18">
        <v>0.54166666666666696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</row>
    <row r="98" spans="1:14" ht="15" customHeight="1">
      <c r="A98" s="18">
        <v>0.58333333333333304</v>
      </c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</row>
    <row r="99" spans="1:14" ht="15" customHeight="1">
      <c r="A99" s="18">
        <v>0.625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</row>
    <row r="100" spans="1:14" ht="15" customHeight="1">
      <c r="A100" s="18">
        <v>0.66666666666666696</v>
      </c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</row>
    <row r="101" spans="1:14" ht="15" customHeight="1">
      <c r="A101" s="18">
        <v>0.70833333333333304</v>
      </c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1"/>
      <c r="N101" s="91"/>
    </row>
    <row r="102" spans="1:14" ht="15" customHeight="1">
      <c r="A102" s="18">
        <v>0.75</v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</row>
    <row r="103" spans="1:14" ht="15" customHeight="1">
      <c r="A103" s="18">
        <v>0.79166666666666696</v>
      </c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</row>
    <row r="104" spans="1:14" ht="15" customHeight="1">
      <c r="A104" s="18">
        <v>0.83333333333333304</v>
      </c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</row>
    <row r="105" spans="1:14" ht="15" customHeight="1">
      <c r="A105" s="18">
        <v>0.875</v>
      </c>
      <c r="B105" s="91"/>
      <c r="C105" s="91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</row>
    <row r="106" spans="1:14" ht="15" customHeight="1">
      <c r="A106" s="18">
        <v>0.91666666666666696</v>
      </c>
      <c r="B106" s="91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/>
    </row>
    <row r="107" spans="1:14" ht="15" customHeight="1">
      <c r="A107" s="18">
        <v>0.95833333333333304</v>
      </c>
      <c r="B107" s="91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1"/>
    </row>
    <row r="108" spans="1:14" ht="15" customHeight="1">
      <c r="A108" s="18">
        <v>1</v>
      </c>
      <c r="B108" s="91"/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1"/>
      <c r="N108" s="91"/>
    </row>
    <row r="109" spans="1:14" ht="15" customHeight="1">
      <c r="A109" s="18">
        <v>1.0416666666666701</v>
      </c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</row>
    <row r="110" spans="1:14" ht="15" customHeight="1">
      <c r="A110" s="18">
        <v>1.0833333333333299</v>
      </c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</row>
    <row r="111" spans="1:14" ht="15" customHeight="1">
      <c r="A111" s="18">
        <v>1.125</v>
      </c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</row>
    <row r="112" spans="1:14" ht="15" customHeight="1">
      <c r="A112" s="18">
        <v>1.1666666666666701</v>
      </c>
      <c r="B112" s="91"/>
      <c r="C112" s="91"/>
      <c r="D112" s="91"/>
      <c r="E112" s="91"/>
      <c r="F112" s="91"/>
      <c r="G112" s="91"/>
      <c r="H112" s="91"/>
      <c r="I112" s="91"/>
      <c r="J112" s="91"/>
      <c r="K112" s="91"/>
      <c r="L112" s="91"/>
      <c r="M112" s="91"/>
      <c r="N112" s="91"/>
    </row>
    <row r="113" spans="1:14" ht="15" customHeight="1">
      <c r="A113" s="18">
        <v>1.2083333333333299</v>
      </c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</row>
    <row r="114" spans="1:14" ht="15" customHeight="1">
      <c r="A114" s="18">
        <v>1.25</v>
      </c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</row>
    <row r="115" spans="1:14" ht="15" customHeight="1">
      <c r="A115" s="18">
        <v>1.2916666666666701</v>
      </c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</row>
  </sheetData>
  <mergeCells count="20">
    <mergeCell ref="A2:A3"/>
    <mergeCell ref="A1:N1"/>
    <mergeCell ref="A30:N30"/>
    <mergeCell ref="A31:A32"/>
    <mergeCell ref="B31:B32"/>
    <mergeCell ref="C31:J31"/>
    <mergeCell ref="K31:N31"/>
    <mergeCell ref="C2:J2"/>
    <mergeCell ref="B2:B3"/>
    <mergeCell ref="K2:N2"/>
    <mergeCell ref="A89:A90"/>
    <mergeCell ref="B89:B90"/>
    <mergeCell ref="C89:J89"/>
    <mergeCell ref="K89:N89"/>
    <mergeCell ref="A59:N59"/>
    <mergeCell ref="A60:A61"/>
    <mergeCell ref="B60:B61"/>
    <mergeCell ref="C60:J60"/>
    <mergeCell ref="K60:N60"/>
    <mergeCell ref="A88:N88"/>
  </mergeCells>
  <pageMargins left="0.7" right="0.7" top="0.75" bottom="0.63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297"/>
  <sheetViews>
    <sheetView workbookViewId="0">
      <selection activeCell="B236" sqref="B236"/>
    </sheetView>
  </sheetViews>
  <sheetFormatPr defaultRowHeight="15"/>
  <cols>
    <col min="1" max="1" width="18.42578125" style="74" customWidth="1"/>
    <col min="2" max="2" width="11.42578125" style="74" customWidth="1"/>
    <col min="3" max="3" width="9.140625" style="74"/>
    <col min="4" max="4" width="9.7109375" style="74" customWidth="1"/>
    <col min="5" max="5" width="12.7109375" style="74" customWidth="1"/>
    <col min="6" max="6" width="14" style="74" customWidth="1"/>
    <col min="7" max="7" width="10" style="74" bestFit="1" customWidth="1"/>
    <col min="8" max="9" width="8.85546875" style="74" bestFit="1" customWidth="1"/>
    <col min="10" max="10" width="10.85546875" style="74" bestFit="1" customWidth="1"/>
    <col min="11" max="11" width="13.5703125" style="74" customWidth="1"/>
    <col min="12" max="12" width="14.5703125" style="74" customWidth="1"/>
    <col min="13" max="16384" width="9.140625" style="74"/>
  </cols>
  <sheetData>
    <row r="2" spans="1:12">
      <c r="A2" s="135" t="s">
        <v>443</v>
      </c>
      <c r="B2" s="135"/>
      <c r="C2" s="208" t="s">
        <v>455</v>
      </c>
      <c r="D2" s="209"/>
      <c r="E2" s="209"/>
      <c r="F2" s="209"/>
      <c r="G2" s="209"/>
      <c r="H2" s="209"/>
      <c r="I2" s="209"/>
      <c r="J2" s="209"/>
      <c r="K2" s="209"/>
      <c r="L2" s="209"/>
    </row>
    <row r="3" spans="1:12">
      <c r="A3" s="91" t="s">
        <v>441</v>
      </c>
      <c r="B3" s="90">
        <v>220</v>
      </c>
      <c r="C3" s="209"/>
      <c r="D3" s="209"/>
      <c r="E3" s="209"/>
      <c r="F3" s="209"/>
      <c r="G3" s="209"/>
      <c r="H3" s="209"/>
      <c r="I3" s="209"/>
      <c r="J3" s="209"/>
      <c r="K3" s="209"/>
      <c r="L3" s="209"/>
    </row>
    <row r="4" spans="1:12">
      <c r="A4" s="91" t="s">
        <v>442</v>
      </c>
      <c r="B4" s="90">
        <v>27</v>
      </c>
      <c r="C4" s="209"/>
      <c r="D4" s="209"/>
      <c r="E4" s="209"/>
      <c r="F4" s="209"/>
      <c r="G4" s="209"/>
      <c r="H4" s="209"/>
      <c r="I4" s="209"/>
      <c r="J4" s="209"/>
      <c r="K4" s="209"/>
      <c r="L4" s="209"/>
    </row>
    <row r="5" spans="1:12" ht="30">
      <c r="A5" s="91" t="s">
        <v>445</v>
      </c>
      <c r="B5" s="90">
        <f>B3*60*(B4/10^3)*0.85</f>
        <v>302.94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2">
      <c r="A6" s="91" t="s">
        <v>444</v>
      </c>
      <c r="B6" s="92">
        <f>B5*0.003</f>
        <v>0.90881999999999996</v>
      </c>
      <c r="C6" s="209"/>
      <c r="D6" s="209"/>
      <c r="E6" s="209"/>
      <c r="F6" s="209"/>
      <c r="G6" s="209"/>
      <c r="H6" s="209"/>
      <c r="I6" s="209"/>
      <c r="J6" s="209"/>
      <c r="K6" s="209"/>
      <c r="L6" s="209"/>
    </row>
    <row r="7" spans="1:12">
      <c r="A7" s="210" t="s">
        <v>454</v>
      </c>
      <c r="B7" s="135" t="s">
        <v>447</v>
      </c>
      <c r="C7" s="135" t="s">
        <v>446</v>
      </c>
      <c r="D7" s="135" t="s">
        <v>27</v>
      </c>
      <c r="E7" s="135" t="s">
        <v>448</v>
      </c>
      <c r="F7" s="135"/>
      <c r="G7" s="135"/>
      <c r="H7" s="135"/>
      <c r="I7" s="135"/>
      <c r="J7" s="135"/>
      <c r="K7" s="135"/>
      <c r="L7" s="135"/>
    </row>
    <row r="8" spans="1:12" ht="45">
      <c r="A8" s="203"/>
      <c r="B8" s="135"/>
      <c r="C8" s="135"/>
      <c r="D8" s="135"/>
      <c r="E8" s="91" t="s">
        <v>425</v>
      </c>
      <c r="F8" s="91" t="s">
        <v>449</v>
      </c>
      <c r="G8" s="91" t="s">
        <v>450</v>
      </c>
      <c r="H8" s="91" t="s">
        <v>451</v>
      </c>
      <c r="I8" s="91" t="s">
        <v>452</v>
      </c>
      <c r="J8" s="91" t="s">
        <v>453</v>
      </c>
      <c r="K8" s="91" t="s">
        <v>456</v>
      </c>
      <c r="L8" s="91" t="s">
        <v>430</v>
      </c>
    </row>
    <row r="9" spans="1:12">
      <c r="A9" s="18">
        <v>0.29166666666666669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</row>
    <row r="10" spans="1:12">
      <c r="A10" s="18">
        <v>0.33333333333333331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</row>
    <row r="11" spans="1:12">
      <c r="A11" s="18">
        <v>0.375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</row>
    <row r="12" spans="1:12">
      <c r="A12" s="18">
        <v>0.41666666666666702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</row>
    <row r="13" spans="1:12">
      <c r="A13" s="18">
        <v>0.45833333333333398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</row>
    <row r="14" spans="1:12">
      <c r="A14" s="18">
        <v>0.5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</row>
    <row r="15" spans="1:12">
      <c r="A15" s="18">
        <v>0.54166666666666696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</row>
    <row r="16" spans="1:12">
      <c r="A16" s="18">
        <v>0.58333333333333304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</row>
    <row r="17" spans="1:12">
      <c r="A17" s="18">
        <v>0.625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</row>
    <row r="18" spans="1:12">
      <c r="A18" s="18">
        <v>0.66666666666666696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</row>
    <row r="19" spans="1:12">
      <c r="A19" s="18">
        <v>0.70833333333333304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</row>
    <row r="20" spans="1:12">
      <c r="A20" s="18">
        <v>0.75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</row>
    <row r="21" spans="1:12">
      <c r="A21" s="18">
        <v>0.79166666666666696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</row>
    <row r="22" spans="1:12">
      <c r="A22" s="18">
        <v>0.83333333333333304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</row>
    <row r="23" spans="1:12">
      <c r="A23" s="18">
        <v>0.875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</row>
    <row r="24" spans="1:12">
      <c r="A24" s="18">
        <v>0.91666666666666596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</row>
    <row r="25" spans="1:12">
      <c r="A25" s="18">
        <v>0.95833333333333304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</row>
    <row r="26" spans="1:12">
      <c r="A26" s="18">
        <v>1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</row>
    <row r="27" spans="1:12">
      <c r="A27" s="18">
        <v>1.0416666666666701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</row>
    <row r="28" spans="1:12">
      <c r="A28" s="18">
        <v>1.0833333333333299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</row>
    <row r="29" spans="1:12">
      <c r="A29" s="18">
        <v>1.125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</row>
    <row r="30" spans="1:12">
      <c r="A30" s="18">
        <v>1.1666666666666701</v>
      </c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</row>
    <row r="31" spans="1:12">
      <c r="A31" s="18">
        <v>1.2083333333333299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</row>
    <row r="32" spans="1:12">
      <c r="A32" s="18">
        <v>1.25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</row>
    <row r="33" spans="1:12">
      <c r="A33" s="18">
        <v>1.2916666666666701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</row>
    <row r="35" spans="1:12">
      <c r="A35" s="135" t="s">
        <v>345</v>
      </c>
      <c r="B35" s="135"/>
      <c r="C35" s="208" t="s">
        <v>455</v>
      </c>
      <c r="D35" s="209"/>
      <c r="E35" s="209"/>
      <c r="F35" s="209"/>
      <c r="G35" s="209"/>
      <c r="H35" s="209"/>
      <c r="I35" s="209"/>
      <c r="J35" s="209"/>
      <c r="K35" s="209"/>
      <c r="L35" s="209"/>
    </row>
    <row r="36" spans="1:12">
      <c r="A36" s="91" t="s">
        <v>441</v>
      </c>
      <c r="B36" s="90">
        <v>260</v>
      </c>
      <c r="C36" s="209"/>
      <c r="D36" s="209"/>
      <c r="E36" s="209"/>
      <c r="F36" s="209"/>
      <c r="G36" s="209"/>
      <c r="H36" s="209"/>
      <c r="I36" s="209"/>
      <c r="J36" s="209"/>
      <c r="K36" s="209"/>
      <c r="L36" s="209"/>
    </row>
    <row r="37" spans="1:12">
      <c r="A37" s="91" t="s">
        <v>442</v>
      </c>
      <c r="B37" s="90">
        <v>25</v>
      </c>
      <c r="C37" s="209"/>
      <c r="D37" s="209"/>
      <c r="E37" s="209"/>
      <c r="F37" s="209"/>
      <c r="G37" s="209"/>
      <c r="H37" s="209"/>
      <c r="I37" s="209"/>
      <c r="J37" s="209"/>
      <c r="K37" s="209"/>
      <c r="L37" s="209"/>
    </row>
    <row r="38" spans="1:12" ht="30">
      <c r="A38" s="91" t="s">
        <v>445</v>
      </c>
      <c r="B38" s="90">
        <f>B36*60*(B37/10^3)*0.85</f>
        <v>331.5</v>
      </c>
      <c r="C38" s="209"/>
      <c r="D38" s="209"/>
      <c r="E38" s="209"/>
      <c r="F38" s="209"/>
      <c r="G38" s="209"/>
      <c r="H38" s="209"/>
      <c r="I38" s="209"/>
      <c r="J38" s="209"/>
      <c r="K38" s="209"/>
      <c r="L38" s="209"/>
    </row>
    <row r="39" spans="1:12">
      <c r="A39" s="91" t="s">
        <v>444</v>
      </c>
      <c r="B39" s="92">
        <f>B38*0.003</f>
        <v>0.99450000000000005</v>
      </c>
      <c r="C39" s="209"/>
      <c r="D39" s="209"/>
      <c r="E39" s="209"/>
      <c r="F39" s="209"/>
      <c r="G39" s="209"/>
      <c r="H39" s="209"/>
      <c r="I39" s="209"/>
      <c r="J39" s="209"/>
      <c r="K39" s="209"/>
      <c r="L39" s="209"/>
    </row>
    <row r="40" spans="1:12">
      <c r="A40" s="210" t="s">
        <v>454</v>
      </c>
      <c r="B40" s="135" t="s">
        <v>447</v>
      </c>
      <c r="C40" s="135" t="s">
        <v>446</v>
      </c>
      <c r="D40" s="135" t="s">
        <v>27</v>
      </c>
      <c r="E40" s="135" t="s">
        <v>448</v>
      </c>
      <c r="F40" s="135"/>
      <c r="G40" s="135"/>
      <c r="H40" s="135"/>
      <c r="I40" s="135"/>
      <c r="J40" s="135"/>
      <c r="K40" s="135"/>
      <c r="L40" s="135"/>
    </row>
    <row r="41" spans="1:12" ht="45">
      <c r="A41" s="203"/>
      <c r="B41" s="135"/>
      <c r="C41" s="135"/>
      <c r="D41" s="135"/>
      <c r="E41" s="91" t="s">
        <v>425</v>
      </c>
      <c r="F41" s="91" t="s">
        <v>462</v>
      </c>
      <c r="G41" s="91" t="s">
        <v>428</v>
      </c>
      <c r="H41" s="91" t="s">
        <v>463</v>
      </c>
      <c r="I41" s="91" t="s">
        <v>452</v>
      </c>
      <c r="J41" s="91" t="s">
        <v>464</v>
      </c>
      <c r="K41" s="91" t="s">
        <v>456</v>
      </c>
      <c r="L41" s="91" t="s">
        <v>430</v>
      </c>
    </row>
    <row r="42" spans="1:12">
      <c r="A42" s="18">
        <v>0.29166666666666669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</row>
    <row r="43" spans="1:12">
      <c r="A43" s="18">
        <v>0.33333333333333331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</row>
    <row r="44" spans="1:12">
      <c r="A44" s="18">
        <v>0.375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</row>
    <row r="45" spans="1:12">
      <c r="A45" s="18">
        <v>0.41666666666666702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</row>
    <row r="46" spans="1:12">
      <c r="A46" s="18">
        <v>0.45833333333333398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</row>
    <row r="47" spans="1:12">
      <c r="A47" s="18">
        <v>0.5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</row>
    <row r="48" spans="1:12">
      <c r="A48" s="18">
        <v>0.54166666666666696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</row>
    <row r="49" spans="1:12">
      <c r="A49" s="18">
        <v>0.58333333333333304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</row>
    <row r="50" spans="1:12">
      <c r="A50" s="18">
        <v>0.625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</row>
    <row r="51" spans="1:12">
      <c r="A51" s="18">
        <v>0.66666666666666696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</row>
    <row r="52" spans="1:12">
      <c r="A52" s="18">
        <v>0.70833333333333304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</row>
    <row r="53" spans="1:12">
      <c r="A53" s="18">
        <v>0.75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</row>
    <row r="54" spans="1:12">
      <c r="A54" s="18">
        <v>0.79166666666666696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</row>
    <row r="55" spans="1:12">
      <c r="A55" s="18">
        <v>0.83333333333333304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</row>
    <row r="56" spans="1:12">
      <c r="A56" s="18">
        <v>0.875</v>
      </c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</row>
    <row r="57" spans="1:12">
      <c r="A57" s="18">
        <v>0.91666666666666596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</row>
    <row r="58" spans="1:12">
      <c r="A58" s="18">
        <v>0.95833333333333304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</row>
    <row r="59" spans="1:12">
      <c r="A59" s="18">
        <v>1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</row>
    <row r="60" spans="1:12">
      <c r="A60" s="18">
        <v>1.0416666666666701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</row>
    <row r="61" spans="1:12">
      <c r="A61" s="18">
        <v>1.0833333333333299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</row>
    <row r="62" spans="1:12">
      <c r="A62" s="18">
        <v>1.125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</row>
    <row r="63" spans="1:12">
      <c r="A63" s="18">
        <v>1.1666666666666701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</row>
    <row r="64" spans="1:12">
      <c r="A64" s="18">
        <v>1.2083333333333299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</row>
    <row r="65" spans="1:12">
      <c r="A65" s="18">
        <v>1.25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</row>
    <row r="66" spans="1:12">
      <c r="A66" s="18">
        <v>1.2916666666666701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</row>
    <row r="68" spans="1:12">
      <c r="A68" s="135" t="s">
        <v>457</v>
      </c>
      <c r="B68" s="135"/>
      <c r="C68" s="208" t="s">
        <v>455</v>
      </c>
      <c r="D68" s="209"/>
      <c r="E68" s="209"/>
      <c r="F68" s="209"/>
      <c r="G68" s="209"/>
      <c r="H68" s="209"/>
      <c r="I68" s="209"/>
      <c r="J68" s="209"/>
      <c r="K68" s="209"/>
      <c r="L68" s="209"/>
    </row>
    <row r="69" spans="1:12">
      <c r="A69" s="91" t="s">
        <v>441</v>
      </c>
      <c r="B69" s="90">
        <v>280</v>
      </c>
      <c r="C69" s="209"/>
      <c r="D69" s="209"/>
      <c r="E69" s="209"/>
      <c r="F69" s="209"/>
      <c r="G69" s="209"/>
      <c r="H69" s="209"/>
      <c r="I69" s="209"/>
      <c r="J69" s="209"/>
      <c r="K69" s="209"/>
      <c r="L69" s="209"/>
    </row>
    <row r="70" spans="1:12">
      <c r="A70" s="91" t="s">
        <v>442</v>
      </c>
      <c r="B70" s="90">
        <v>22</v>
      </c>
      <c r="C70" s="209"/>
      <c r="D70" s="209"/>
      <c r="E70" s="209"/>
      <c r="F70" s="209"/>
      <c r="G70" s="209"/>
      <c r="H70" s="209"/>
      <c r="I70" s="209"/>
      <c r="J70" s="209"/>
      <c r="K70" s="209"/>
      <c r="L70" s="209"/>
    </row>
    <row r="71" spans="1:12" ht="30">
      <c r="A71" s="91" t="s">
        <v>445</v>
      </c>
      <c r="B71" s="90">
        <f>B69*60*(B70/10^3)*0.85</f>
        <v>314.15999999999997</v>
      </c>
      <c r="C71" s="209"/>
      <c r="D71" s="209"/>
      <c r="E71" s="209"/>
      <c r="F71" s="209"/>
      <c r="G71" s="209"/>
      <c r="H71" s="209"/>
      <c r="I71" s="209"/>
      <c r="J71" s="209"/>
      <c r="K71" s="209"/>
      <c r="L71" s="209"/>
    </row>
    <row r="72" spans="1:12">
      <c r="A72" s="91" t="s">
        <v>444</v>
      </c>
      <c r="B72" s="92">
        <f>B71*0.003</f>
        <v>0.94247999999999987</v>
      </c>
      <c r="C72" s="209"/>
      <c r="D72" s="209"/>
      <c r="E72" s="209"/>
      <c r="F72" s="209"/>
      <c r="G72" s="209"/>
      <c r="H72" s="209"/>
      <c r="I72" s="209"/>
      <c r="J72" s="209"/>
      <c r="K72" s="209"/>
      <c r="L72" s="209"/>
    </row>
    <row r="73" spans="1:12">
      <c r="A73" s="210" t="s">
        <v>454</v>
      </c>
      <c r="B73" s="135" t="s">
        <v>447</v>
      </c>
      <c r="C73" s="135" t="s">
        <v>446</v>
      </c>
      <c r="D73" s="135" t="s">
        <v>27</v>
      </c>
      <c r="E73" s="135" t="s">
        <v>448</v>
      </c>
      <c r="F73" s="135"/>
      <c r="G73" s="135"/>
      <c r="H73" s="135"/>
      <c r="I73" s="135"/>
      <c r="J73" s="135"/>
      <c r="K73" s="135"/>
      <c r="L73" s="135"/>
    </row>
    <row r="74" spans="1:12" ht="60">
      <c r="A74" s="203"/>
      <c r="B74" s="135"/>
      <c r="C74" s="135"/>
      <c r="D74" s="135"/>
      <c r="E74" s="91" t="s">
        <v>425</v>
      </c>
      <c r="F74" s="91" t="s">
        <v>465</v>
      </c>
      <c r="G74" s="91" t="s">
        <v>428</v>
      </c>
      <c r="H74" s="91" t="s">
        <v>463</v>
      </c>
      <c r="I74" s="91" t="s">
        <v>452</v>
      </c>
      <c r="J74" s="91" t="s">
        <v>464</v>
      </c>
      <c r="K74" s="91" t="s">
        <v>456</v>
      </c>
      <c r="L74" s="91" t="s">
        <v>430</v>
      </c>
    </row>
    <row r="75" spans="1:12">
      <c r="A75" s="18">
        <v>0.29166666666666669</v>
      </c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</row>
    <row r="76" spans="1:12">
      <c r="A76" s="18">
        <v>0.33333333333333331</v>
      </c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</row>
    <row r="77" spans="1:12">
      <c r="A77" s="18">
        <v>0.375</v>
      </c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</row>
    <row r="78" spans="1:12">
      <c r="A78" s="18">
        <v>0.41666666666666702</v>
      </c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</row>
    <row r="79" spans="1:12">
      <c r="A79" s="18">
        <v>0.45833333333333398</v>
      </c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</row>
    <row r="80" spans="1:12">
      <c r="A80" s="18">
        <v>0.5</v>
      </c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</row>
    <row r="81" spans="1:12">
      <c r="A81" s="18">
        <v>0.54166666666666696</v>
      </c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</row>
    <row r="82" spans="1:12">
      <c r="A82" s="18">
        <v>0.58333333333333304</v>
      </c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</row>
    <row r="83" spans="1:12">
      <c r="A83" s="18">
        <v>0.625</v>
      </c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</row>
    <row r="84" spans="1:12">
      <c r="A84" s="18">
        <v>0.66666666666666696</v>
      </c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</row>
    <row r="85" spans="1:12">
      <c r="A85" s="18">
        <v>0.70833333333333304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</row>
    <row r="86" spans="1:12">
      <c r="A86" s="18">
        <v>0.75</v>
      </c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</row>
    <row r="87" spans="1:12">
      <c r="A87" s="18">
        <v>0.79166666666666696</v>
      </c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</row>
    <row r="88" spans="1:12">
      <c r="A88" s="18">
        <v>0.83333333333333304</v>
      </c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</row>
    <row r="89" spans="1:12">
      <c r="A89" s="18">
        <v>0.875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</row>
    <row r="90" spans="1:12">
      <c r="A90" s="18">
        <v>0.91666666666666596</v>
      </c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</row>
    <row r="91" spans="1:12">
      <c r="A91" s="18">
        <v>0.95833333333333304</v>
      </c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</row>
    <row r="92" spans="1:12">
      <c r="A92" s="18">
        <v>1</v>
      </c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</row>
    <row r="93" spans="1:12">
      <c r="A93" s="18">
        <v>1.0416666666666701</v>
      </c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</row>
    <row r="94" spans="1:12">
      <c r="A94" s="18">
        <v>1.0833333333333299</v>
      </c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</row>
    <row r="95" spans="1:12">
      <c r="A95" s="18">
        <v>1.125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</row>
    <row r="96" spans="1:12">
      <c r="A96" s="18">
        <v>1.1666666666666701</v>
      </c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</row>
    <row r="97" spans="1:12">
      <c r="A97" s="18">
        <v>1.2083333333333299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</row>
    <row r="98" spans="1:12">
      <c r="A98" s="18">
        <v>1.25</v>
      </c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</row>
    <row r="99" spans="1:12">
      <c r="A99" s="18">
        <v>1.2916666666666701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</row>
    <row r="101" spans="1:12">
      <c r="A101" s="135" t="s">
        <v>458</v>
      </c>
      <c r="B101" s="135"/>
      <c r="C101" s="208" t="s">
        <v>455</v>
      </c>
      <c r="D101" s="209"/>
      <c r="E101" s="209"/>
      <c r="F101" s="209"/>
      <c r="G101" s="209"/>
      <c r="H101" s="209"/>
      <c r="I101" s="209"/>
      <c r="J101" s="209"/>
      <c r="K101" s="209"/>
      <c r="L101" s="209"/>
    </row>
    <row r="102" spans="1:12">
      <c r="A102" s="91" t="s">
        <v>441</v>
      </c>
      <c r="B102" s="90">
        <v>140</v>
      </c>
      <c r="C102" s="209"/>
      <c r="D102" s="209"/>
      <c r="E102" s="209"/>
      <c r="F102" s="209"/>
      <c r="G102" s="209"/>
      <c r="H102" s="209"/>
      <c r="I102" s="209"/>
      <c r="J102" s="209"/>
      <c r="K102" s="209"/>
      <c r="L102" s="209"/>
    </row>
    <row r="103" spans="1:12">
      <c r="A103" s="91" t="s">
        <v>442</v>
      </c>
      <c r="B103" s="90">
        <v>16</v>
      </c>
      <c r="C103" s="209"/>
      <c r="D103" s="209"/>
      <c r="E103" s="209"/>
      <c r="F103" s="209"/>
      <c r="G103" s="209"/>
      <c r="H103" s="209"/>
      <c r="I103" s="209"/>
      <c r="J103" s="209"/>
      <c r="K103" s="209"/>
      <c r="L103" s="209"/>
    </row>
    <row r="104" spans="1:12" ht="30">
      <c r="A104" s="91" t="s">
        <v>445</v>
      </c>
      <c r="B104" s="90">
        <f>B102*60*(B103/10^3)*0.85</f>
        <v>114.24</v>
      </c>
      <c r="C104" s="209"/>
      <c r="D104" s="209"/>
      <c r="E104" s="209"/>
      <c r="F104" s="209"/>
      <c r="G104" s="209"/>
      <c r="H104" s="209"/>
      <c r="I104" s="209"/>
      <c r="J104" s="209"/>
      <c r="K104" s="209"/>
      <c r="L104" s="209"/>
    </row>
    <row r="105" spans="1:12">
      <c r="A105" s="91" t="s">
        <v>444</v>
      </c>
      <c r="B105" s="92">
        <f>B104*0.003</f>
        <v>0.34271999999999997</v>
      </c>
      <c r="C105" s="209"/>
      <c r="D105" s="209"/>
      <c r="E105" s="209"/>
      <c r="F105" s="209"/>
      <c r="G105" s="209"/>
      <c r="H105" s="209"/>
      <c r="I105" s="209"/>
      <c r="J105" s="209"/>
      <c r="K105" s="209"/>
      <c r="L105" s="209"/>
    </row>
    <row r="106" spans="1:12">
      <c r="A106" s="210" t="s">
        <v>454</v>
      </c>
      <c r="B106" s="135" t="s">
        <v>447</v>
      </c>
      <c r="C106" s="135" t="s">
        <v>446</v>
      </c>
      <c r="D106" s="135" t="s">
        <v>27</v>
      </c>
      <c r="E106" s="135" t="s">
        <v>448</v>
      </c>
      <c r="F106" s="135"/>
      <c r="G106" s="135"/>
      <c r="H106" s="135"/>
      <c r="I106" s="135"/>
      <c r="J106" s="135"/>
      <c r="K106" s="135"/>
      <c r="L106" s="135"/>
    </row>
    <row r="107" spans="1:12" ht="60">
      <c r="A107" s="203"/>
      <c r="B107" s="135"/>
      <c r="C107" s="135"/>
      <c r="D107" s="135"/>
      <c r="E107" s="91" t="s">
        <v>425</v>
      </c>
      <c r="F107" s="91" t="s">
        <v>465</v>
      </c>
      <c r="G107" s="91" t="s">
        <v>428</v>
      </c>
      <c r="H107" s="91" t="s">
        <v>463</v>
      </c>
      <c r="I107" s="91" t="s">
        <v>452</v>
      </c>
      <c r="J107" s="91" t="s">
        <v>464</v>
      </c>
      <c r="K107" s="91" t="s">
        <v>456</v>
      </c>
      <c r="L107" s="91" t="s">
        <v>430</v>
      </c>
    </row>
    <row r="108" spans="1:12">
      <c r="A108" s="18">
        <v>0.29166666666666669</v>
      </c>
      <c r="B108" s="91"/>
      <c r="C108" s="91"/>
      <c r="D108" s="91"/>
      <c r="E108" s="91"/>
      <c r="F108" s="91"/>
      <c r="G108" s="91"/>
      <c r="H108" s="91"/>
      <c r="I108" s="91"/>
      <c r="J108" s="91"/>
      <c r="K108" s="91"/>
      <c r="L108" s="91"/>
    </row>
    <row r="109" spans="1:12">
      <c r="A109" s="18">
        <v>0.33333333333333331</v>
      </c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</row>
    <row r="110" spans="1:12">
      <c r="A110" s="18">
        <v>0.375</v>
      </c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</row>
    <row r="111" spans="1:12">
      <c r="A111" s="18">
        <v>0.41666666666666702</v>
      </c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</row>
    <row r="112" spans="1:12">
      <c r="A112" s="18">
        <v>0.45833333333333398</v>
      </c>
      <c r="B112" s="91"/>
      <c r="C112" s="91"/>
      <c r="D112" s="91"/>
      <c r="E112" s="91"/>
      <c r="F112" s="91"/>
      <c r="G112" s="91"/>
      <c r="H112" s="91"/>
      <c r="I112" s="91"/>
      <c r="J112" s="91"/>
      <c r="K112" s="91"/>
      <c r="L112" s="91"/>
    </row>
    <row r="113" spans="1:12">
      <c r="A113" s="18">
        <v>0.5</v>
      </c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1"/>
    </row>
    <row r="114" spans="1:12">
      <c r="A114" s="18">
        <v>0.54166666666666696</v>
      </c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</row>
    <row r="115" spans="1:12">
      <c r="A115" s="18">
        <v>0.58333333333333304</v>
      </c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</row>
    <row r="116" spans="1:12">
      <c r="A116" s="18">
        <v>0.625</v>
      </c>
      <c r="B116" s="91"/>
      <c r="C116" s="91"/>
      <c r="D116" s="91"/>
      <c r="E116" s="91"/>
      <c r="F116" s="91"/>
      <c r="G116" s="91"/>
      <c r="H116" s="91"/>
      <c r="I116" s="91"/>
      <c r="J116" s="91"/>
      <c r="K116" s="91"/>
      <c r="L116" s="91"/>
    </row>
    <row r="117" spans="1:12">
      <c r="A117" s="18">
        <v>0.66666666666666696</v>
      </c>
      <c r="B117" s="91"/>
      <c r="C117" s="91"/>
      <c r="D117" s="91"/>
      <c r="E117" s="91"/>
      <c r="F117" s="91"/>
      <c r="G117" s="91"/>
      <c r="H117" s="91"/>
      <c r="I117" s="91"/>
      <c r="J117" s="91"/>
      <c r="K117" s="91"/>
      <c r="L117" s="91"/>
    </row>
    <row r="118" spans="1:12">
      <c r="A118" s="18">
        <v>0.70833333333333304</v>
      </c>
      <c r="B118" s="91"/>
      <c r="C118" s="91"/>
      <c r="D118" s="91"/>
      <c r="E118" s="91"/>
      <c r="F118" s="91"/>
      <c r="G118" s="91"/>
      <c r="H118" s="91"/>
      <c r="I118" s="91"/>
      <c r="J118" s="91"/>
      <c r="K118" s="91"/>
      <c r="L118" s="91"/>
    </row>
    <row r="119" spans="1:12">
      <c r="A119" s="18">
        <v>0.75</v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</row>
    <row r="120" spans="1:12">
      <c r="A120" s="18">
        <v>0.79166666666666696</v>
      </c>
      <c r="B120" s="91"/>
      <c r="C120" s="91"/>
      <c r="D120" s="91"/>
      <c r="E120" s="91"/>
      <c r="F120" s="91"/>
      <c r="G120" s="91"/>
      <c r="H120" s="91"/>
      <c r="I120" s="91"/>
      <c r="J120" s="91"/>
      <c r="K120" s="91"/>
      <c r="L120" s="91"/>
    </row>
    <row r="121" spans="1:12">
      <c r="A121" s="18">
        <v>0.83333333333333304</v>
      </c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</row>
    <row r="122" spans="1:12">
      <c r="A122" s="18">
        <v>0.875</v>
      </c>
      <c r="B122" s="91"/>
      <c r="C122" s="91"/>
      <c r="D122" s="91"/>
      <c r="E122" s="91"/>
      <c r="F122" s="91"/>
      <c r="G122" s="91"/>
      <c r="H122" s="91"/>
      <c r="I122" s="91"/>
      <c r="J122" s="91"/>
      <c r="K122" s="91"/>
      <c r="L122" s="91"/>
    </row>
    <row r="123" spans="1:12">
      <c r="A123" s="18">
        <v>0.91666666666666596</v>
      </c>
      <c r="B123" s="91"/>
      <c r="C123" s="91"/>
      <c r="D123" s="91"/>
      <c r="E123" s="91"/>
      <c r="F123" s="91"/>
      <c r="G123" s="91"/>
      <c r="H123" s="91"/>
      <c r="I123" s="91"/>
      <c r="J123" s="91"/>
      <c r="K123" s="91"/>
      <c r="L123" s="91"/>
    </row>
    <row r="124" spans="1:12">
      <c r="A124" s="18">
        <v>0.95833333333333304</v>
      </c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</row>
    <row r="125" spans="1:12">
      <c r="A125" s="18">
        <v>1</v>
      </c>
      <c r="B125" s="91"/>
      <c r="C125" s="91"/>
      <c r="D125" s="91"/>
      <c r="E125" s="91"/>
      <c r="F125" s="91"/>
      <c r="G125" s="91"/>
      <c r="H125" s="91"/>
      <c r="I125" s="91"/>
      <c r="J125" s="91"/>
      <c r="K125" s="91"/>
      <c r="L125" s="91"/>
    </row>
    <row r="126" spans="1:12">
      <c r="A126" s="18">
        <v>1.0416666666666701</v>
      </c>
      <c r="B126" s="91"/>
      <c r="C126" s="91"/>
      <c r="D126" s="91"/>
      <c r="E126" s="91"/>
      <c r="F126" s="91"/>
      <c r="G126" s="91"/>
      <c r="H126" s="91"/>
      <c r="I126" s="91"/>
      <c r="J126" s="91"/>
      <c r="K126" s="91"/>
      <c r="L126" s="91"/>
    </row>
    <row r="127" spans="1:12">
      <c r="A127" s="18">
        <v>1.0833333333333299</v>
      </c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</row>
    <row r="128" spans="1:12">
      <c r="A128" s="18">
        <v>1.125</v>
      </c>
      <c r="B128" s="91"/>
      <c r="C128" s="91"/>
      <c r="D128" s="91"/>
      <c r="E128" s="91"/>
      <c r="F128" s="91"/>
      <c r="G128" s="91"/>
      <c r="H128" s="91"/>
      <c r="I128" s="91"/>
      <c r="J128" s="91"/>
      <c r="K128" s="91"/>
      <c r="L128" s="91"/>
    </row>
    <row r="129" spans="1:12">
      <c r="A129" s="18">
        <v>1.1666666666666701</v>
      </c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</row>
    <row r="130" spans="1:12">
      <c r="A130" s="18">
        <v>1.2083333333333299</v>
      </c>
      <c r="B130" s="91"/>
      <c r="C130" s="91"/>
      <c r="D130" s="91"/>
      <c r="E130" s="91"/>
      <c r="F130" s="91"/>
      <c r="G130" s="91"/>
      <c r="H130" s="91"/>
      <c r="I130" s="91"/>
      <c r="J130" s="91"/>
      <c r="K130" s="91"/>
      <c r="L130" s="91"/>
    </row>
    <row r="131" spans="1:12">
      <c r="A131" s="18">
        <v>1.25</v>
      </c>
      <c r="B131" s="91"/>
      <c r="C131" s="91"/>
      <c r="D131" s="91"/>
      <c r="E131" s="91"/>
      <c r="F131" s="91"/>
      <c r="G131" s="91"/>
      <c r="H131" s="91"/>
      <c r="I131" s="91"/>
      <c r="J131" s="91"/>
      <c r="K131" s="91"/>
      <c r="L131" s="91"/>
    </row>
    <row r="132" spans="1:12">
      <c r="A132" s="18">
        <v>1.2916666666666701</v>
      </c>
      <c r="B132" s="91"/>
      <c r="C132" s="91"/>
      <c r="D132" s="91"/>
      <c r="E132" s="91"/>
      <c r="F132" s="91"/>
      <c r="G132" s="91"/>
      <c r="H132" s="91"/>
      <c r="I132" s="91"/>
      <c r="J132" s="91"/>
      <c r="K132" s="91"/>
      <c r="L132" s="91"/>
    </row>
    <row r="134" spans="1:12">
      <c r="A134" s="135" t="s">
        <v>459</v>
      </c>
      <c r="B134" s="135"/>
      <c r="C134" s="208" t="s">
        <v>455</v>
      </c>
      <c r="D134" s="209"/>
      <c r="E134" s="209"/>
      <c r="F134" s="209"/>
      <c r="G134" s="209"/>
      <c r="H134" s="209"/>
      <c r="I134" s="209"/>
      <c r="J134" s="209"/>
      <c r="K134" s="209"/>
      <c r="L134" s="209"/>
    </row>
    <row r="135" spans="1:12">
      <c r="A135" s="91" t="s">
        <v>441</v>
      </c>
      <c r="B135" s="90">
        <v>130</v>
      </c>
      <c r="C135" s="209"/>
      <c r="D135" s="209"/>
      <c r="E135" s="209"/>
      <c r="F135" s="209"/>
      <c r="G135" s="209"/>
      <c r="H135" s="209"/>
      <c r="I135" s="209"/>
      <c r="J135" s="209"/>
      <c r="K135" s="209"/>
      <c r="L135" s="209"/>
    </row>
    <row r="136" spans="1:12">
      <c r="A136" s="91" t="s">
        <v>442</v>
      </c>
      <c r="B136" s="90">
        <v>8</v>
      </c>
      <c r="C136" s="209"/>
      <c r="D136" s="209"/>
      <c r="E136" s="209"/>
      <c r="F136" s="209"/>
      <c r="G136" s="209"/>
      <c r="H136" s="209"/>
      <c r="I136" s="209"/>
      <c r="J136" s="209"/>
      <c r="K136" s="209"/>
      <c r="L136" s="209"/>
    </row>
    <row r="137" spans="1:12" ht="30">
      <c r="A137" s="91" t="s">
        <v>445</v>
      </c>
      <c r="B137" s="90">
        <f>B135*60*(B136/10^3)*0.85</f>
        <v>53.04</v>
      </c>
      <c r="C137" s="209"/>
      <c r="D137" s="209"/>
      <c r="E137" s="209"/>
      <c r="F137" s="209"/>
      <c r="G137" s="209"/>
      <c r="H137" s="209"/>
      <c r="I137" s="209"/>
      <c r="J137" s="209"/>
      <c r="K137" s="209"/>
      <c r="L137" s="209"/>
    </row>
    <row r="138" spans="1:12">
      <c r="A138" s="91" t="s">
        <v>444</v>
      </c>
      <c r="B138" s="92">
        <f>B137*0.003</f>
        <v>0.15912000000000001</v>
      </c>
      <c r="C138" s="209"/>
      <c r="D138" s="209"/>
      <c r="E138" s="209"/>
      <c r="F138" s="209"/>
      <c r="G138" s="209"/>
      <c r="H138" s="209"/>
      <c r="I138" s="209"/>
      <c r="J138" s="209"/>
      <c r="K138" s="209"/>
      <c r="L138" s="209"/>
    </row>
    <row r="139" spans="1:12">
      <c r="A139" s="210" t="s">
        <v>454</v>
      </c>
      <c r="B139" s="135" t="s">
        <v>447</v>
      </c>
      <c r="C139" s="135" t="s">
        <v>446</v>
      </c>
      <c r="D139" s="135" t="s">
        <v>27</v>
      </c>
      <c r="E139" s="135" t="s">
        <v>448</v>
      </c>
      <c r="F139" s="135"/>
      <c r="G139" s="135"/>
      <c r="H139" s="135"/>
      <c r="I139" s="135"/>
      <c r="J139" s="135"/>
      <c r="K139" s="135"/>
      <c r="L139" s="135"/>
    </row>
    <row r="140" spans="1:12" ht="60">
      <c r="A140" s="203"/>
      <c r="B140" s="135"/>
      <c r="C140" s="135"/>
      <c r="D140" s="135"/>
      <c r="E140" s="91" t="s">
        <v>425</v>
      </c>
      <c r="F140" s="91" t="s">
        <v>465</v>
      </c>
      <c r="G140" s="91" t="s">
        <v>428</v>
      </c>
      <c r="H140" s="91" t="s">
        <v>463</v>
      </c>
      <c r="I140" s="91" t="s">
        <v>452</v>
      </c>
      <c r="J140" s="91" t="s">
        <v>464</v>
      </c>
      <c r="K140" s="91" t="s">
        <v>456</v>
      </c>
      <c r="L140" s="91" t="s">
        <v>430</v>
      </c>
    </row>
    <row r="141" spans="1:12">
      <c r="A141" s="18">
        <v>0.29166666666666669</v>
      </c>
      <c r="B141" s="91"/>
      <c r="C141" s="91"/>
      <c r="D141" s="91"/>
      <c r="E141" s="91"/>
      <c r="F141" s="91"/>
      <c r="G141" s="91"/>
      <c r="H141" s="91"/>
      <c r="I141" s="91"/>
      <c r="J141" s="91"/>
      <c r="K141" s="91"/>
      <c r="L141" s="91"/>
    </row>
    <row r="142" spans="1:12">
      <c r="A142" s="18">
        <v>0.33333333333333331</v>
      </c>
      <c r="B142" s="91"/>
      <c r="C142" s="91"/>
      <c r="D142" s="91"/>
      <c r="E142" s="91"/>
      <c r="F142" s="91"/>
      <c r="G142" s="91"/>
      <c r="H142" s="91"/>
      <c r="I142" s="91"/>
      <c r="J142" s="91"/>
      <c r="K142" s="91"/>
      <c r="L142" s="91"/>
    </row>
    <row r="143" spans="1:12">
      <c r="A143" s="18">
        <v>0.375</v>
      </c>
      <c r="B143" s="91"/>
      <c r="C143" s="91"/>
      <c r="D143" s="91"/>
      <c r="E143" s="91"/>
      <c r="F143" s="91"/>
      <c r="G143" s="91"/>
      <c r="H143" s="91"/>
      <c r="I143" s="91"/>
      <c r="J143" s="91"/>
      <c r="K143" s="91"/>
      <c r="L143" s="91"/>
    </row>
    <row r="144" spans="1:12">
      <c r="A144" s="18">
        <v>0.41666666666666702</v>
      </c>
      <c r="B144" s="91"/>
      <c r="C144" s="91"/>
      <c r="D144" s="91"/>
      <c r="E144" s="91"/>
      <c r="F144" s="91"/>
      <c r="G144" s="91"/>
      <c r="H144" s="91"/>
      <c r="I144" s="91"/>
      <c r="J144" s="91"/>
      <c r="K144" s="91"/>
      <c r="L144" s="91"/>
    </row>
    <row r="145" spans="1:12">
      <c r="A145" s="18">
        <v>0.45833333333333398</v>
      </c>
      <c r="B145" s="91"/>
      <c r="C145" s="91"/>
      <c r="D145" s="91"/>
      <c r="E145" s="91"/>
      <c r="F145" s="91"/>
      <c r="G145" s="91"/>
      <c r="H145" s="91"/>
      <c r="I145" s="91"/>
      <c r="J145" s="91"/>
      <c r="K145" s="91"/>
      <c r="L145" s="91"/>
    </row>
    <row r="146" spans="1:12">
      <c r="A146" s="18">
        <v>0.5</v>
      </c>
      <c r="B146" s="91"/>
      <c r="C146" s="91"/>
      <c r="D146" s="91"/>
      <c r="E146" s="91"/>
      <c r="F146" s="91"/>
      <c r="G146" s="91"/>
      <c r="H146" s="91"/>
      <c r="I146" s="91"/>
      <c r="J146" s="91"/>
      <c r="K146" s="91"/>
      <c r="L146" s="91"/>
    </row>
    <row r="147" spans="1:12">
      <c r="A147" s="18">
        <v>0.54166666666666696</v>
      </c>
      <c r="B147" s="91"/>
      <c r="C147" s="91"/>
      <c r="D147" s="91"/>
      <c r="E147" s="91"/>
      <c r="F147" s="91"/>
      <c r="G147" s="91"/>
      <c r="H147" s="91"/>
      <c r="I147" s="91"/>
      <c r="J147" s="91"/>
      <c r="K147" s="91"/>
      <c r="L147" s="91"/>
    </row>
    <row r="148" spans="1:12">
      <c r="A148" s="18">
        <v>0.58333333333333304</v>
      </c>
      <c r="B148" s="91"/>
      <c r="C148" s="91"/>
      <c r="D148" s="91"/>
      <c r="E148" s="91"/>
      <c r="F148" s="91"/>
      <c r="G148" s="91"/>
      <c r="H148" s="91"/>
      <c r="I148" s="91"/>
      <c r="J148" s="91"/>
      <c r="K148" s="91"/>
      <c r="L148" s="91"/>
    </row>
    <row r="149" spans="1:12">
      <c r="A149" s="18">
        <v>0.625</v>
      </c>
      <c r="B149" s="91"/>
      <c r="C149" s="91"/>
      <c r="D149" s="91"/>
      <c r="E149" s="91"/>
      <c r="F149" s="91"/>
      <c r="G149" s="91"/>
      <c r="H149" s="91"/>
      <c r="I149" s="91"/>
      <c r="J149" s="91"/>
      <c r="K149" s="91"/>
      <c r="L149" s="91"/>
    </row>
    <row r="150" spans="1:12">
      <c r="A150" s="18">
        <v>0.66666666666666696</v>
      </c>
      <c r="B150" s="91"/>
      <c r="C150" s="91"/>
      <c r="D150" s="91"/>
      <c r="E150" s="91"/>
      <c r="F150" s="91"/>
      <c r="G150" s="91"/>
      <c r="H150" s="91"/>
      <c r="I150" s="91"/>
      <c r="J150" s="91"/>
      <c r="K150" s="91"/>
      <c r="L150" s="91"/>
    </row>
    <row r="151" spans="1:12">
      <c r="A151" s="18">
        <v>0.70833333333333304</v>
      </c>
      <c r="B151" s="91"/>
      <c r="C151" s="91"/>
      <c r="D151" s="91"/>
      <c r="E151" s="91"/>
      <c r="F151" s="91"/>
      <c r="G151" s="91"/>
      <c r="H151" s="91"/>
      <c r="I151" s="91"/>
      <c r="J151" s="91"/>
      <c r="K151" s="91"/>
      <c r="L151" s="91"/>
    </row>
    <row r="152" spans="1:12">
      <c r="A152" s="18">
        <v>0.75</v>
      </c>
      <c r="B152" s="91"/>
      <c r="C152" s="91"/>
      <c r="D152" s="91"/>
      <c r="E152" s="91"/>
      <c r="F152" s="91"/>
      <c r="G152" s="91"/>
      <c r="H152" s="91"/>
      <c r="I152" s="91"/>
      <c r="J152" s="91"/>
      <c r="K152" s="91"/>
      <c r="L152" s="91"/>
    </row>
    <row r="153" spans="1:12">
      <c r="A153" s="18">
        <v>0.79166666666666696</v>
      </c>
      <c r="B153" s="91"/>
      <c r="C153" s="91"/>
      <c r="D153" s="91"/>
      <c r="E153" s="91"/>
      <c r="F153" s="91"/>
      <c r="G153" s="91"/>
      <c r="H153" s="91"/>
      <c r="I153" s="91"/>
      <c r="J153" s="91"/>
      <c r="K153" s="91"/>
      <c r="L153" s="91"/>
    </row>
    <row r="154" spans="1:12">
      <c r="A154" s="18">
        <v>0.83333333333333304</v>
      </c>
      <c r="B154" s="91"/>
      <c r="C154" s="91"/>
      <c r="D154" s="91"/>
      <c r="E154" s="91"/>
      <c r="F154" s="91"/>
      <c r="G154" s="91"/>
      <c r="H154" s="91"/>
      <c r="I154" s="91"/>
      <c r="J154" s="91"/>
      <c r="K154" s="91"/>
      <c r="L154" s="91"/>
    </row>
    <row r="155" spans="1:12">
      <c r="A155" s="18">
        <v>0.875</v>
      </c>
      <c r="B155" s="91"/>
      <c r="C155" s="91"/>
      <c r="D155" s="91"/>
      <c r="E155" s="91"/>
      <c r="F155" s="91"/>
      <c r="G155" s="91"/>
      <c r="H155" s="91"/>
      <c r="I155" s="91"/>
      <c r="J155" s="91"/>
      <c r="K155" s="91"/>
      <c r="L155" s="91"/>
    </row>
    <row r="156" spans="1:12">
      <c r="A156" s="18">
        <v>0.91666666666666596</v>
      </c>
      <c r="B156" s="91"/>
      <c r="C156" s="91"/>
      <c r="D156" s="91"/>
      <c r="E156" s="91"/>
      <c r="F156" s="91"/>
      <c r="G156" s="91"/>
      <c r="H156" s="91"/>
      <c r="I156" s="91"/>
      <c r="J156" s="91"/>
      <c r="K156" s="91"/>
      <c r="L156" s="91"/>
    </row>
    <row r="157" spans="1:12">
      <c r="A157" s="18">
        <v>0.95833333333333304</v>
      </c>
      <c r="B157" s="91"/>
      <c r="C157" s="91"/>
      <c r="D157" s="91"/>
      <c r="E157" s="91"/>
      <c r="F157" s="91"/>
      <c r="G157" s="91"/>
      <c r="H157" s="91"/>
      <c r="I157" s="91"/>
      <c r="J157" s="91"/>
      <c r="K157" s="91"/>
      <c r="L157" s="91"/>
    </row>
    <row r="158" spans="1:12">
      <c r="A158" s="18">
        <v>1</v>
      </c>
      <c r="B158" s="91"/>
      <c r="C158" s="91"/>
      <c r="D158" s="91"/>
      <c r="E158" s="91"/>
      <c r="F158" s="91"/>
      <c r="G158" s="91"/>
      <c r="H158" s="91"/>
      <c r="I158" s="91"/>
      <c r="J158" s="91"/>
      <c r="K158" s="91"/>
      <c r="L158" s="91"/>
    </row>
    <row r="159" spans="1:12">
      <c r="A159" s="18">
        <v>1.0416666666666701</v>
      </c>
      <c r="B159" s="91"/>
      <c r="C159" s="91"/>
      <c r="D159" s="91"/>
      <c r="E159" s="91"/>
      <c r="F159" s="91"/>
      <c r="G159" s="91"/>
      <c r="H159" s="91"/>
      <c r="I159" s="91"/>
      <c r="J159" s="91"/>
      <c r="K159" s="91"/>
      <c r="L159" s="91"/>
    </row>
    <row r="160" spans="1:12">
      <c r="A160" s="18">
        <v>1.0833333333333299</v>
      </c>
      <c r="B160" s="91"/>
      <c r="C160" s="91"/>
      <c r="D160" s="91"/>
      <c r="E160" s="91"/>
      <c r="F160" s="91"/>
      <c r="G160" s="91"/>
      <c r="H160" s="91"/>
      <c r="I160" s="91"/>
      <c r="J160" s="91"/>
      <c r="K160" s="91"/>
      <c r="L160" s="91"/>
    </row>
    <row r="161" spans="1:12">
      <c r="A161" s="18">
        <v>1.125</v>
      </c>
      <c r="B161" s="91"/>
      <c r="C161" s="91"/>
      <c r="D161" s="91"/>
      <c r="E161" s="91"/>
      <c r="F161" s="91"/>
      <c r="G161" s="91"/>
      <c r="H161" s="91"/>
      <c r="I161" s="91"/>
      <c r="J161" s="91"/>
      <c r="K161" s="91"/>
      <c r="L161" s="91"/>
    </row>
    <row r="162" spans="1:12">
      <c r="A162" s="18">
        <v>1.1666666666666701</v>
      </c>
      <c r="B162" s="91"/>
      <c r="C162" s="91"/>
      <c r="D162" s="91"/>
      <c r="E162" s="91"/>
      <c r="F162" s="91"/>
      <c r="G162" s="91"/>
      <c r="H162" s="91"/>
      <c r="I162" s="91"/>
      <c r="J162" s="91"/>
      <c r="K162" s="91"/>
      <c r="L162" s="91"/>
    </row>
    <row r="163" spans="1:12">
      <c r="A163" s="18">
        <v>1.2083333333333299</v>
      </c>
      <c r="B163" s="91"/>
      <c r="C163" s="91"/>
      <c r="D163" s="91"/>
      <c r="E163" s="91"/>
      <c r="F163" s="91"/>
      <c r="G163" s="91"/>
      <c r="H163" s="91"/>
      <c r="I163" s="91"/>
      <c r="J163" s="91"/>
      <c r="K163" s="91"/>
      <c r="L163" s="91"/>
    </row>
    <row r="164" spans="1:12">
      <c r="A164" s="18">
        <v>1.25</v>
      </c>
      <c r="B164" s="91"/>
      <c r="C164" s="91"/>
      <c r="D164" s="91"/>
      <c r="E164" s="91"/>
      <c r="F164" s="91"/>
      <c r="G164" s="91"/>
      <c r="H164" s="91"/>
      <c r="I164" s="91"/>
      <c r="J164" s="91"/>
      <c r="K164" s="91"/>
      <c r="L164" s="91"/>
    </row>
    <row r="165" spans="1:12">
      <c r="A165" s="18">
        <v>1.2916666666666701</v>
      </c>
      <c r="B165" s="91"/>
      <c r="C165" s="91"/>
      <c r="D165" s="91"/>
      <c r="E165" s="91"/>
      <c r="F165" s="91"/>
      <c r="G165" s="91"/>
      <c r="H165" s="91"/>
      <c r="I165" s="91"/>
      <c r="J165" s="91"/>
      <c r="K165" s="91"/>
      <c r="L165" s="91"/>
    </row>
    <row r="167" spans="1:12">
      <c r="A167" s="135" t="s">
        <v>460</v>
      </c>
      <c r="B167" s="135"/>
      <c r="C167" s="208" t="s">
        <v>455</v>
      </c>
      <c r="D167" s="209"/>
      <c r="E167" s="209"/>
      <c r="F167" s="209"/>
      <c r="G167" s="209"/>
      <c r="H167" s="209"/>
      <c r="I167" s="209"/>
      <c r="J167" s="209"/>
      <c r="K167" s="209"/>
      <c r="L167" s="209"/>
    </row>
    <row r="168" spans="1:12">
      <c r="A168" s="91" t="s">
        <v>441</v>
      </c>
      <c r="B168" s="90">
        <v>130</v>
      </c>
      <c r="C168" s="209"/>
      <c r="D168" s="209"/>
      <c r="E168" s="209"/>
      <c r="F168" s="209"/>
      <c r="G168" s="209"/>
      <c r="H168" s="209"/>
      <c r="I168" s="209"/>
      <c r="J168" s="209"/>
      <c r="K168" s="209"/>
      <c r="L168" s="209"/>
    </row>
    <row r="169" spans="1:12">
      <c r="A169" s="91" t="s">
        <v>442</v>
      </c>
      <c r="B169" s="90">
        <v>16</v>
      </c>
      <c r="C169" s="209"/>
      <c r="D169" s="209"/>
      <c r="E169" s="209"/>
      <c r="F169" s="209"/>
      <c r="G169" s="209"/>
      <c r="H169" s="209"/>
      <c r="I169" s="209"/>
      <c r="J169" s="209"/>
      <c r="K169" s="209"/>
      <c r="L169" s="209"/>
    </row>
    <row r="170" spans="1:12" ht="30">
      <c r="A170" s="91" t="s">
        <v>445</v>
      </c>
      <c r="B170" s="90">
        <f>B168*60*(B169/10^3)*0.85</f>
        <v>106.08</v>
      </c>
      <c r="C170" s="209"/>
      <c r="D170" s="209"/>
      <c r="E170" s="209"/>
      <c r="F170" s="209"/>
      <c r="G170" s="209"/>
      <c r="H170" s="209"/>
      <c r="I170" s="209"/>
      <c r="J170" s="209"/>
      <c r="K170" s="209"/>
      <c r="L170" s="209"/>
    </row>
    <row r="171" spans="1:12">
      <c r="A171" s="91" t="s">
        <v>444</v>
      </c>
      <c r="B171" s="92">
        <f>B170*0.003</f>
        <v>0.31824000000000002</v>
      </c>
      <c r="C171" s="209"/>
      <c r="D171" s="209"/>
      <c r="E171" s="209"/>
      <c r="F171" s="209"/>
      <c r="G171" s="209"/>
      <c r="H171" s="209"/>
      <c r="I171" s="209"/>
      <c r="J171" s="209"/>
      <c r="K171" s="209"/>
      <c r="L171" s="209"/>
    </row>
    <row r="172" spans="1:12">
      <c r="A172" s="210" t="s">
        <v>454</v>
      </c>
      <c r="B172" s="135" t="s">
        <v>447</v>
      </c>
      <c r="C172" s="135" t="s">
        <v>446</v>
      </c>
      <c r="D172" s="135" t="s">
        <v>27</v>
      </c>
      <c r="E172" s="135" t="s">
        <v>448</v>
      </c>
      <c r="F172" s="135"/>
      <c r="G172" s="135"/>
      <c r="H172" s="135"/>
      <c r="I172" s="135"/>
      <c r="J172" s="135"/>
      <c r="K172" s="135"/>
      <c r="L172" s="135"/>
    </row>
    <row r="173" spans="1:12" ht="60">
      <c r="A173" s="203"/>
      <c r="B173" s="135"/>
      <c r="C173" s="135"/>
      <c r="D173" s="135"/>
      <c r="E173" s="91" t="s">
        <v>425</v>
      </c>
      <c r="F173" s="91" t="s">
        <v>465</v>
      </c>
      <c r="G173" s="91" t="s">
        <v>428</v>
      </c>
      <c r="H173" s="91" t="s">
        <v>463</v>
      </c>
      <c r="I173" s="91" t="s">
        <v>452</v>
      </c>
      <c r="J173" s="91" t="s">
        <v>464</v>
      </c>
      <c r="K173" s="91" t="s">
        <v>456</v>
      </c>
      <c r="L173" s="91" t="s">
        <v>430</v>
      </c>
    </row>
    <row r="174" spans="1:12">
      <c r="A174" s="18">
        <v>0.29166666666666669</v>
      </c>
      <c r="B174" s="91"/>
      <c r="C174" s="91"/>
      <c r="D174" s="91"/>
      <c r="E174" s="91"/>
      <c r="F174" s="91"/>
      <c r="G174" s="91"/>
      <c r="H174" s="91"/>
      <c r="I174" s="91"/>
      <c r="J174" s="91"/>
      <c r="K174" s="91"/>
      <c r="L174" s="91"/>
    </row>
    <row r="175" spans="1:12">
      <c r="A175" s="18">
        <v>0.33333333333333331</v>
      </c>
      <c r="B175" s="91"/>
      <c r="C175" s="91"/>
      <c r="D175" s="91"/>
      <c r="E175" s="91"/>
      <c r="F175" s="91"/>
      <c r="G175" s="91"/>
      <c r="H175" s="91"/>
      <c r="I175" s="91"/>
      <c r="J175" s="91"/>
      <c r="K175" s="91"/>
      <c r="L175" s="91"/>
    </row>
    <row r="176" spans="1:12">
      <c r="A176" s="18">
        <v>0.375</v>
      </c>
      <c r="B176" s="91"/>
      <c r="C176" s="91"/>
      <c r="D176" s="91"/>
      <c r="E176" s="91"/>
      <c r="F176" s="91"/>
      <c r="G176" s="91"/>
      <c r="H176" s="91"/>
      <c r="I176" s="91"/>
      <c r="J176" s="91"/>
      <c r="K176" s="91"/>
      <c r="L176" s="91"/>
    </row>
    <row r="177" spans="1:12">
      <c r="A177" s="18">
        <v>0.41666666666666702</v>
      </c>
      <c r="B177" s="91"/>
      <c r="C177" s="91"/>
      <c r="D177" s="91"/>
      <c r="E177" s="91"/>
      <c r="F177" s="91"/>
      <c r="G177" s="91"/>
      <c r="H177" s="91"/>
      <c r="I177" s="91"/>
      <c r="J177" s="91"/>
      <c r="K177" s="91"/>
      <c r="L177" s="91"/>
    </row>
    <row r="178" spans="1:12">
      <c r="A178" s="18">
        <v>0.45833333333333398</v>
      </c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</row>
    <row r="179" spans="1:12">
      <c r="A179" s="18">
        <v>0.5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</row>
    <row r="180" spans="1:12">
      <c r="A180" s="18">
        <v>0.54166666666666696</v>
      </c>
      <c r="B180" s="91"/>
      <c r="C180" s="91"/>
      <c r="D180" s="91"/>
      <c r="E180" s="91"/>
      <c r="F180" s="91"/>
      <c r="G180" s="91"/>
      <c r="H180" s="91"/>
      <c r="I180" s="91"/>
      <c r="J180" s="91"/>
      <c r="K180" s="91"/>
      <c r="L180" s="91"/>
    </row>
    <row r="181" spans="1:12">
      <c r="A181" s="18">
        <v>0.58333333333333304</v>
      </c>
      <c r="B181" s="91"/>
      <c r="C181" s="91"/>
      <c r="D181" s="91"/>
      <c r="E181" s="91"/>
      <c r="F181" s="91"/>
      <c r="G181" s="91"/>
      <c r="H181" s="91"/>
      <c r="I181" s="91"/>
      <c r="J181" s="91"/>
      <c r="K181" s="91"/>
      <c r="L181" s="91"/>
    </row>
    <row r="182" spans="1:12">
      <c r="A182" s="18">
        <v>0.625</v>
      </c>
      <c r="B182" s="91"/>
      <c r="C182" s="91"/>
      <c r="D182" s="91"/>
      <c r="E182" s="91"/>
      <c r="F182" s="91"/>
      <c r="G182" s="91"/>
      <c r="H182" s="91"/>
      <c r="I182" s="91"/>
      <c r="J182" s="91"/>
      <c r="K182" s="91"/>
      <c r="L182" s="91"/>
    </row>
    <row r="183" spans="1:12">
      <c r="A183" s="18">
        <v>0.66666666666666696</v>
      </c>
      <c r="B183" s="91"/>
      <c r="C183" s="91"/>
      <c r="D183" s="91"/>
      <c r="E183" s="91"/>
      <c r="F183" s="91"/>
      <c r="G183" s="91"/>
      <c r="H183" s="91"/>
      <c r="I183" s="91"/>
      <c r="J183" s="91"/>
      <c r="K183" s="91"/>
      <c r="L183" s="91"/>
    </row>
    <row r="184" spans="1:12">
      <c r="A184" s="18">
        <v>0.70833333333333304</v>
      </c>
      <c r="B184" s="91"/>
      <c r="C184" s="91"/>
      <c r="D184" s="91"/>
      <c r="E184" s="91"/>
      <c r="F184" s="91"/>
      <c r="G184" s="91"/>
      <c r="H184" s="91"/>
      <c r="I184" s="91"/>
      <c r="J184" s="91"/>
      <c r="K184" s="91"/>
      <c r="L184" s="91"/>
    </row>
    <row r="185" spans="1:12">
      <c r="A185" s="18">
        <v>0.75</v>
      </c>
      <c r="B185" s="91"/>
      <c r="C185" s="91"/>
      <c r="D185" s="91"/>
      <c r="E185" s="91"/>
      <c r="F185" s="91"/>
      <c r="G185" s="91"/>
      <c r="H185" s="91"/>
      <c r="I185" s="91"/>
      <c r="J185" s="91"/>
      <c r="K185" s="91"/>
      <c r="L185" s="91"/>
    </row>
    <row r="186" spans="1:12">
      <c r="A186" s="18">
        <v>0.79166666666666696</v>
      </c>
      <c r="B186" s="91"/>
      <c r="C186" s="91"/>
      <c r="D186" s="91"/>
      <c r="E186" s="91"/>
      <c r="F186" s="91"/>
      <c r="G186" s="91"/>
      <c r="H186" s="91"/>
      <c r="I186" s="91"/>
      <c r="J186" s="91"/>
      <c r="K186" s="91"/>
      <c r="L186" s="91"/>
    </row>
    <row r="187" spans="1:12">
      <c r="A187" s="18">
        <v>0.83333333333333304</v>
      </c>
      <c r="B187" s="91"/>
      <c r="C187" s="91"/>
      <c r="D187" s="91"/>
      <c r="E187" s="91"/>
      <c r="F187" s="91"/>
      <c r="G187" s="91"/>
      <c r="H187" s="91"/>
      <c r="I187" s="91"/>
      <c r="J187" s="91"/>
      <c r="K187" s="91"/>
      <c r="L187" s="91"/>
    </row>
    <row r="188" spans="1:12">
      <c r="A188" s="18">
        <v>0.875</v>
      </c>
      <c r="B188" s="91"/>
      <c r="C188" s="91"/>
      <c r="D188" s="91"/>
      <c r="E188" s="91"/>
      <c r="F188" s="91"/>
      <c r="G188" s="91"/>
      <c r="H188" s="91"/>
      <c r="I188" s="91"/>
      <c r="J188" s="91"/>
      <c r="K188" s="91"/>
      <c r="L188" s="91"/>
    </row>
    <row r="189" spans="1:12">
      <c r="A189" s="18">
        <v>0.91666666666666596</v>
      </c>
      <c r="B189" s="91"/>
      <c r="C189" s="91"/>
      <c r="D189" s="91"/>
      <c r="E189" s="91"/>
      <c r="F189" s="91"/>
      <c r="G189" s="91"/>
      <c r="H189" s="91"/>
      <c r="I189" s="91"/>
      <c r="J189" s="91"/>
      <c r="K189" s="91"/>
      <c r="L189" s="91"/>
    </row>
    <row r="190" spans="1:12">
      <c r="A190" s="18">
        <v>0.95833333333333304</v>
      </c>
      <c r="B190" s="91"/>
      <c r="C190" s="91"/>
      <c r="D190" s="91"/>
      <c r="E190" s="91"/>
      <c r="F190" s="91"/>
      <c r="G190" s="91"/>
      <c r="H190" s="91"/>
      <c r="I190" s="91"/>
      <c r="J190" s="91"/>
      <c r="K190" s="91"/>
      <c r="L190" s="91"/>
    </row>
    <row r="191" spans="1:12">
      <c r="A191" s="18">
        <v>1</v>
      </c>
      <c r="B191" s="91"/>
      <c r="C191" s="91"/>
      <c r="D191" s="91"/>
      <c r="E191" s="91"/>
      <c r="F191" s="91"/>
      <c r="G191" s="91"/>
      <c r="H191" s="91"/>
      <c r="I191" s="91"/>
      <c r="J191" s="91"/>
      <c r="K191" s="91"/>
      <c r="L191" s="91"/>
    </row>
    <row r="192" spans="1:12">
      <c r="A192" s="18">
        <v>1.0416666666666701</v>
      </c>
      <c r="B192" s="91"/>
      <c r="C192" s="91"/>
      <c r="D192" s="91"/>
      <c r="E192" s="91"/>
      <c r="F192" s="91"/>
      <c r="G192" s="91"/>
      <c r="H192" s="91"/>
      <c r="I192" s="91"/>
      <c r="J192" s="91"/>
      <c r="K192" s="91"/>
      <c r="L192" s="91"/>
    </row>
    <row r="193" spans="1:12">
      <c r="A193" s="18">
        <v>1.0833333333333299</v>
      </c>
      <c r="B193" s="91"/>
      <c r="C193" s="91"/>
      <c r="D193" s="91"/>
      <c r="E193" s="91"/>
      <c r="F193" s="91"/>
      <c r="G193" s="91"/>
      <c r="H193" s="91"/>
      <c r="I193" s="91"/>
      <c r="J193" s="91"/>
      <c r="K193" s="91"/>
      <c r="L193" s="91"/>
    </row>
    <row r="194" spans="1:12">
      <c r="A194" s="18">
        <v>1.125</v>
      </c>
      <c r="B194" s="91"/>
      <c r="C194" s="91"/>
      <c r="D194" s="91"/>
      <c r="E194" s="91"/>
      <c r="F194" s="91"/>
      <c r="G194" s="91"/>
      <c r="H194" s="91"/>
      <c r="I194" s="91"/>
      <c r="J194" s="91"/>
      <c r="K194" s="91"/>
      <c r="L194" s="91"/>
    </row>
    <row r="195" spans="1:12">
      <c r="A195" s="18">
        <v>1.1666666666666701</v>
      </c>
      <c r="B195" s="91"/>
      <c r="C195" s="91"/>
      <c r="D195" s="91"/>
      <c r="E195" s="91"/>
      <c r="F195" s="91"/>
      <c r="G195" s="91"/>
      <c r="H195" s="91"/>
      <c r="I195" s="91"/>
      <c r="J195" s="91"/>
      <c r="K195" s="91"/>
      <c r="L195" s="91"/>
    </row>
    <row r="196" spans="1:12">
      <c r="A196" s="18">
        <v>1.2083333333333299</v>
      </c>
      <c r="B196" s="91"/>
      <c r="C196" s="91"/>
      <c r="D196" s="91"/>
      <c r="E196" s="91"/>
      <c r="F196" s="91"/>
      <c r="G196" s="91"/>
      <c r="H196" s="91"/>
      <c r="I196" s="91"/>
      <c r="J196" s="91"/>
      <c r="K196" s="91"/>
      <c r="L196" s="91"/>
    </row>
    <row r="197" spans="1:12">
      <c r="A197" s="18">
        <v>1.25</v>
      </c>
      <c r="B197" s="91"/>
      <c r="C197" s="91"/>
      <c r="D197" s="91"/>
      <c r="E197" s="91"/>
      <c r="F197" s="91"/>
      <c r="G197" s="91"/>
      <c r="H197" s="91"/>
      <c r="I197" s="91"/>
      <c r="J197" s="91"/>
      <c r="K197" s="91"/>
      <c r="L197" s="91"/>
    </row>
    <row r="198" spans="1:12">
      <c r="A198" s="18">
        <v>1.2916666666666701</v>
      </c>
      <c r="B198" s="91"/>
      <c r="C198" s="91"/>
      <c r="D198" s="91"/>
      <c r="E198" s="91"/>
      <c r="F198" s="91"/>
      <c r="G198" s="91"/>
      <c r="H198" s="91"/>
      <c r="I198" s="91"/>
      <c r="J198" s="91"/>
      <c r="K198" s="91"/>
      <c r="L198" s="91"/>
    </row>
    <row r="200" spans="1:12">
      <c r="A200" s="135" t="s">
        <v>461</v>
      </c>
      <c r="B200" s="135"/>
      <c r="C200" s="208" t="s">
        <v>455</v>
      </c>
      <c r="D200" s="209"/>
      <c r="E200" s="209"/>
      <c r="F200" s="209"/>
      <c r="G200" s="209"/>
      <c r="H200" s="209"/>
      <c r="I200" s="209"/>
      <c r="J200" s="209"/>
      <c r="K200" s="209"/>
      <c r="L200" s="209"/>
    </row>
    <row r="201" spans="1:12">
      <c r="A201" s="91" t="s">
        <v>441</v>
      </c>
      <c r="B201" s="90">
        <v>130</v>
      </c>
      <c r="C201" s="209"/>
      <c r="D201" s="209"/>
      <c r="E201" s="209"/>
      <c r="F201" s="209"/>
      <c r="G201" s="209"/>
      <c r="H201" s="209"/>
      <c r="I201" s="209"/>
      <c r="J201" s="209"/>
      <c r="K201" s="209"/>
      <c r="L201" s="209"/>
    </row>
    <row r="202" spans="1:12">
      <c r="A202" s="91" t="s">
        <v>442</v>
      </c>
      <c r="B202" s="90">
        <v>8</v>
      </c>
      <c r="C202" s="209"/>
      <c r="D202" s="209"/>
      <c r="E202" s="209"/>
      <c r="F202" s="209"/>
      <c r="G202" s="209"/>
      <c r="H202" s="209"/>
      <c r="I202" s="209"/>
      <c r="J202" s="209"/>
      <c r="K202" s="209"/>
      <c r="L202" s="209"/>
    </row>
    <row r="203" spans="1:12" ht="30">
      <c r="A203" s="91" t="s">
        <v>445</v>
      </c>
      <c r="B203" s="90">
        <f>B201*60*(B202/10^3)*0.85</f>
        <v>53.04</v>
      </c>
      <c r="C203" s="209"/>
      <c r="D203" s="209"/>
      <c r="E203" s="209"/>
      <c r="F203" s="209"/>
      <c r="G203" s="209"/>
      <c r="H203" s="209"/>
      <c r="I203" s="209"/>
      <c r="J203" s="209"/>
      <c r="K203" s="209"/>
      <c r="L203" s="209"/>
    </row>
    <row r="204" spans="1:12">
      <c r="A204" s="91" t="s">
        <v>444</v>
      </c>
      <c r="B204" s="92">
        <f>B203*0.003</f>
        <v>0.15912000000000001</v>
      </c>
      <c r="C204" s="209"/>
      <c r="D204" s="209"/>
      <c r="E204" s="209"/>
      <c r="F204" s="209"/>
      <c r="G204" s="209"/>
      <c r="H204" s="209"/>
      <c r="I204" s="209"/>
      <c r="J204" s="209"/>
      <c r="K204" s="209"/>
      <c r="L204" s="209"/>
    </row>
    <row r="205" spans="1:12">
      <c r="A205" s="210" t="s">
        <v>454</v>
      </c>
      <c r="B205" s="135" t="s">
        <v>447</v>
      </c>
      <c r="C205" s="135" t="s">
        <v>446</v>
      </c>
      <c r="D205" s="135" t="s">
        <v>27</v>
      </c>
      <c r="E205" s="135" t="s">
        <v>448</v>
      </c>
      <c r="F205" s="135"/>
      <c r="G205" s="135"/>
      <c r="H205" s="135"/>
      <c r="I205" s="135"/>
      <c r="J205" s="135"/>
      <c r="K205" s="135"/>
      <c r="L205" s="135"/>
    </row>
    <row r="206" spans="1:12" ht="60">
      <c r="A206" s="203"/>
      <c r="B206" s="135"/>
      <c r="C206" s="135"/>
      <c r="D206" s="135"/>
      <c r="E206" s="91" t="s">
        <v>425</v>
      </c>
      <c r="F206" s="91" t="s">
        <v>465</v>
      </c>
      <c r="G206" s="91" t="s">
        <v>428</v>
      </c>
      <c r="H206" s="91" t="s">
        <v>463</v>
      </c>
      <c r="I206" s="91" t="s">
        <v>452</v>
      </c>
      <c r="J206" s="91" t="s">
        <v>464</v>
      </c>
      <c r="K206" s="91" t="s">
        <v>456</v>
      </c>
      <c r="L206" s="91" t="s">
        <v>430</v>
      </c>
    </row>
    <row r="207" spans="1:12">
      <c r="A207" s="18">
        <v>0.29166666666666669</v>
      </c>
      <c r="B207" s="91"/>
      <c r="C207" s="91"/>
      <c r="D207" s="91"/>
      <c r="E207" s="91"/>
      <c r="F207" s="91"/>
      <c r="G207" s="91"/>
      <c r="H207" s="91"/>
      <c r="I207" s="91"/>
      <c r="J207" s="91"/>
      <c r="K207" s="91"/>
      <c r="L207" s="91"/>
    </row>
    <row r="208" spans="1:12">
      <c r="A208" s="18">
        <v>0.33333333333333331</v>
      </c>
      <c r="B208" s="91"/>
      <c r="C208" s="91"/>
      <c r="D208" s="91"/>
      <c r="E208" s="91"/>
      <c r="F208" s="91"/>
      <c r="G208" s="91"/>
      <c r="H208" s="91"/>
      <c r="I208" s="91"/>
      <c r="J208" s="91"/>
      <c r="K208" s="91"/>
      <c r="L208" s="91"/>
    </row>
    <row r="209" spans="1:12">
      <c r="A209" s="18">
        <v>0.375</v>
      </c>
      <c r="B209" s="91"/>
      <c r="C209" s="91"/>
      <c r="D209" s="91"/>
      <c r="E209" s="91"/>
      <c r="F209" s="91"/>
      <c r="G209" s="91"/>
      <c r="H209" s="91"/>
      <c r="I209" s="91"/>
      <c r="J209" s="91"/>
      <c r="K209" s="91"/>
      <c r="L209" s="91"/>
    </row>
    <row r="210" spans="1:12">
      <c r="A210" s="18">
        <v>0.41666666666666702</v>
      </c>
      <c r="B210" s="91"/>
      <c r="C210" s="91"/>
      <c r="D210" s="91"/>
      <c r="E210" s="91"/>
      <c r="F210" s="91"/>
      <c r="G210" s="91"/>
      <c r="H210" s="91"/>
      <c r="I210" s="91"/>
      <c r="J210" s="91"/>
      <c r="K210" s="91"/>
      <c r="L210" s="91"/>
    </row>
    <row r="211" spans="1:12">
      <c r="A211" s="18">
        <v>0.45833333333333398</v>
      </c>
      <c r="B211" s="91"/>
      <c r="C211" s="91"/>
      <c r="D211" s="91"/>
      <c r="E211" s="91"/>
      <c r="F211" s="91"/>
      <c r="G211" s="91"/>
      <c r="H211" s="91"/>
      <c r="I211" s="91"/>
      <c r="J211" s="91"/>
      <c r="K211" s="91"/>
      <c r="L211" s="91"/>
    </row>
    <row r="212" spans="1:12">
      <c r="A212" s="18">
        <v>0.5</v>
      </c>
      <c r="B212" s="91"/>
      <c r="C212" s="91"/>
      <c r="D212" s="91"/>
      <c r="E212" s="91"/>
      <c r="F212" s="91"/>
      <c r="G212" s="91"/>
      <c r="H212" s="91"/>
      <c r="I212" s="91"/>
      <c r="J212" s="91"/>
      <c r="K212" s="91"/>
      <c r="L212" s="91"/>
    </row>
    <row r="213" spans="1:12">
      <c r="A213" s="18">
        <v>0.54166666666666696</v>
      </c>
      <c r="B213" s="91"/>
      <c r="C213" s="91"/>
      <c r="D213" s="91"/>
      <c r="E213" s="91"/>
      <c r="F213" s="91"/>
      <c r="G213" s="91"/>
      <c r="H213" s="91"/>
      <c r="I213" s="91"/>
      <c r="J213" s="91"/>
      <c r="K213" s="91"/>
      <c r="L213" s="91"/>
    </row>
    <row r="214" spans="1:12">
      <c r="A214" s="18">
        <v>0.58333333333333304</v>
      </c>
      <c r="B214" s="91"/>
      <c r="C214" s="91"/>
      <c r="D214" s="91"/>
      <c r="E214" s="91"/>
      <c r="F214" s="91"/>
      <c r="G214" s="91"/>
      <c r="H214" s="91"/>
      <c r="I214" s="91"/>
      <c r="J214" s="91"/>
      <c r="K214" s="91"/>
      <c r="L214" s="91"/>
    </row>
    <row r="215" spans="1:12">
      <c r="A215" s="18">
        <v>0.625</v>
      </c>
      <c r="B215" s="91"/>
      <c r="C215" s="91"/>
      <c r="D215" s="91"/>
      <c r="E215" s="91"/>
      <c r="F215" s="91"/>
      <c r="G215" s="91"/>
      <c r="H215" s="91"/>
      <c r="I215" s="91"/>
      <c r="J215" s="91"/>
      <c r="K215" s="91"/>
      <c r="L215" s="91"/>
    </row>
    <row r="216" spans="1:12">
      <c r="A216" s="18">
        <v>0.66666666666666696</v>
      </c>
      <c r="B216" s="91"/>
      <c r="C216" s="91"/>
      <c r="D216" s="91"/>
      <c r="E216" s="91"/>
      <c r="F216" s="91"/>
      <c r="G216" s="91"/>
      <c r="H216" s="91"/>
      <c r="I216" s="91"/>
      <c r="J216" s="91"/>
      <c r="K216" s="91"/>
      <c r="L216" s="91"/>
    </row>
    <row r="217" spans="1:12">
      <c r="A217" s="18">
        <v>0.70833333333333304</v>
      </c>
      <c r="B217" s="91"/>
      <c r="C217" s="91"/>
      <c r="D217" s="91"/>
      <c r="E217" s="91"/>
      <c r="F217" s="91"/>
      <c r="G217" s="91"/>
      <c r="H217" s="91"/>
      <c r="I217" s="91"/>
      <c r="J217" s="91"/>
      <c r="K217" s="91"/>
      <c r="L217" s="91"/>
    </row>
    <row r="218" spans="1:12">
      <c r="A218" s="18">
        <v>0.75</v>
      </c>
      <c r="B218" s="91"/>
      <c r="C218" s="91"/>
      <c r="D218" s="91"/>
      <c r="E218" s="91"/>
      <c r="F218" s="91"/>
      <c r="G218" s="91"/>
      <c r="H218" s="91"/>
      <c r="I218" s="91"/>
      <c r="J218" s="91"/>
      <c r="K218" s="91"/>
      <c r="L218" s="91"/>
    </row>
    <row r="219" spans="1:12">
      <c r="A219" s="18">
        <v>0.79166666666666696</v>
      </c>
      <c r="B219" s="91"/>
      <c r="C219" s="91"/>
      <c r="D219" s="91"/>
      <c r="E219" s="91"/>
      <c r="F219" s="91"/>
      <c r="G219" s="91"/>
      <c r="H219" s="91"/>
      <c r="I219" s="91"/>
      <c r="J219" s="91"/>
      <c r="K219" s="91"/>
      <c r="L219" s="91"/>
    </row>
    <row r="220" spans="1:12">
      <c r="A220" s="18">
        <v>0.83333333333333304</v>
      </c>
      <c r="B220" s="91"/>
      <c r="C220" s="91"/>
      <c r="D220" s="91"/>
      <c r="E220" s="91"/>
      <c r="F220" s="91"/>
      <c r="G220" s="91"/>
      <c r="H220" s="91"/>
      <c r="I220" s="91"/>
      <c r="J220" s="91"/>
      <c r="K220" s="91"/>
      <c r="L220" s="91"/>
    </row>
    <row r="221" spans="1:12">
      <c r="A221" s="18">
        <v>0.875</v>
      </c>
      <c r="B221" s="91"/>
      <c r="C221" s="91"/>
      <c r="D221" s="91"/>
      <c r="E221" s="91"/>
      <c r="F221" s="91"/>
      <c r="G221" s="91"/>
      <c r="H221" s="91"/>
      <c r="I221" s="91"/>
      <c r="J221" s="91"/>
      <c r="K221" s="91"/>
      <c r="L221" s="91"/>
    </row>
    <row r="222" spans="1:12">
      <c r="A222" s="18">
        <v>0.91666666666666596</v>
      </c>
      <c r="B222" s="91"/>
      <c r="C222" s="91"/>
      <c r="D222" s="91"/>
      <c r="E222" s="91"/>
      <c r="F222" s="91"/>
      <c r="G222" s="91"/>
      <c r="H222" s="91"/>
      <c r="I222" s="91"/>
      <c r="J222" s="91"/>
      <c r="K222" s="91"/>
      <c r="L222" s="91"/>
    </row>
    <row r="223" spans="1:12">
      <c r="A223" s="18">
        <v>0.95833333333333304</v>
      </c>
      <c r="B223" s="91"/>
      <c r="C223" s="91"/>
      <c r="D223" s="91"/>
      <c r="E223" s="91"/>
      <c r="F223" s="91"/>
      <c r="G223" s="91"/>
      <c r="H223" s="91"/>
      <c r="I223" s="91"/>
      <c r="J223" s="91"/>
      <c r="K223" s="91"/>
      <c r="L223" s="91"/>
    </row>
    <row r="224" spans="1:12">
      <c r="A224" s="18">
        <v>1</v>
      </c>
      <c r="B224" s="91"/>
      <c r="C224" s="91"/>
      <c r="D224" s="91"/>
      <c r="E224" s="91"/>
      <c r="F224" s="91"/>
      <c r="G224" s="91"/>
      <c r="H224" s="91"/>
      <c r="I224" s="91"/>
      <c r="J224" s="91"/>
      <c r="K224" s="91"/>
      <c r="L224" s="91"/>
    </row>
    <row r="225" spans="1:12">
      <c r="A225" s="18">
        <v>1.0416666666666701</v>
      </c>
      <c r="B225" s="91"/>
      <c r="C225" s="91"/>
      <c r="D225" s="91"/>
      <c r="E225" s="91"/>
      <c r="F225" s="91"/>
      <c r="G225" s="91"/>
      <c r="H225" s="91"/>
      <c r="I225" s="91"/>
      <c r="J225" s="91"/>
      <c r="K225" s="91"/>
      <c r="L225" s="91"/>
    </row>
    <row r="226" spans="1:12">
      <c r="A226" s="18">
        <v>1.0833333333333299</v>
      </c>
      <c r="B226" s="91"/>
      <c r="C226" s="91"/>
      <c r="D226" s="91"/>
      <c r="E226" s="91"/>
      <c r="F226" s="91"/>
      <c r="G226" s="91"/>
      <c r="H226" s="91"/>
      <c r="I226" s="91"/>
      <c r="J226" s="91"/>
      <c r="K226" s="91"/>
      <c r="L226" s="91"/>
    </row>
    <row r="227" spans="1:12">
      <c r="A227" s="18">
        <v>1.125</v>
      </c>
      <c r="B227" s="91"/>
      <c r="C227" s="91"/>
      <c r="D227" s="91"/>
      <c r="E227" s="91"/>
      <c r="F227" s="91"/>
      <c r="G227" s="91"/>
      <c r="H227" s="91"/>
      <c r="I227" s="91"/>
      <c r="J227" s="91"/>
      <c r="K227" s="91"/>
      <c r="L227" s="91"/>
    </row>
    <row r="228" spans="1:12">
      <c r="A228" s="18">
        <v>1.1666666666666701</v>
      </c>
      <c r="B228" s="91"/>
      <c r="C228" s="91"/>
      <c r="D228" s="91"/>
      <c r="E228" s="91"/>
      <c r="F228" s="91"/>
      <c r="G228" s="91"/>
      <c r="H228" s="91"/>
      <c r="I228" s="91"/>
      <c r="J228" s="91"/>
      <c r="K228" s="91"/>
      <c r="L228" s="91"/>
    </row>
    <row r="229" spans="1:12">
      <c r="A229" s="18">
        <v>1.2083333333333299</v>
      </c>
      <c r="B229" s="91"/>
      <c r="C229" s="91"/>
      <c r="D229" s="91"/>
      <c r="E229" s="91"/>
      <c r="F229" s="91"/>
      <c r="G229" s="91"/>
      <c r="H229" s="91"/>
      <c r="I229" s="91"/>
      <c r="J229" s="91"/>
      <c r="K229" s="91"/>
      <c r="L229" s="91"/>
    </row>
    <row r="230" spans="1:12">
      <c r="A230" s="18">
        <v>1.25</v>
      </c>
      <c r="B230" s="91"/>
      <c r="C230" s="91"/>
      <c r="D230" s="91"/>
      <c r="E230" s="91"/>
      <c r="F230" s="91"/>
      <c r="G230" s="91"/>
      <c r="H230" s="91"/>
      <c r="I230" s="91"/>
      <c r="J230" s="91"/>
      <c r="K230" s="91"/>
      <c r="L230" s="91"/>
    </row>
    <row r="231" spans="1:12">
      <c r="A231" s="18">
        <v>1.2916666666666701</v>
      </c>
      <c r="B231" s="91"/>
      <c r="C231" s="91"/>
      <c r="D231" s="91"/>
      <c r="E231" s="91"/>
      <c r="F231" s="91"/>
      <c r="G231" s="91"/>
      <c r="H231" s="91"/>
      <c r="I231" s="91"/>
      <c r="J231" s="91"/>
      <c r="K231" s="91"/>
      <c r="L231" s="91"/>
    </row>
    <row r="233" spans="1:12" ht="37.5" customHeight="1">
      <c r="A233" s="135" t="s">
        <v>466</v>
      </c>
      <c r="B233" s="135"/>
      <c r="C233" s="208" t="s">
        <v>455</v>
      </c>
      <c r="D233" s="209"/>
      <c r="E233" s="209"/>
      <c r="F233" s="209"/>
      <c r="G233" s="209"/>
      <c r="H233" s="209"/>
      <c r="I233" s="209"/>
      <c r="J233" s="209"/>
      <c r="K233" s="209"/>
      <c r="L233" s="209"/>
    </row>
    <row r="234" spans="1:12">
      <c r="A234" s="91" t="s">
        <v>441</v>
      </c>
      <c r="B234" s="90">
        <v>130</v>
      </c>
      <c r="C234" s="209"/>
      <c r="D234" s="209"/>
      <c r="E234" s="209"/>
      <c r="F234" s="209"/>
      <c r="G234" s="209"/>
      <c r="H234" s="209"/>
      <c r="I234" s="209"/>
      <c r="J234" s="209"/>
      <c r="K234" s="209"/>
      <c r="L234" s="209"/>
    </row>
    <row r="235" spans="1:12">
      <c r="A235" s="91" t="s">
        <v>442</v>
      </c>
      <c r="B235" s="90">
        <v>12</v>
      </c>
      <c r="C235" s="209"/>
      <c r="D235" s="209"/>
      <c r="E235" s="209"/>
      <c r="F235" s="209"/>
      <c r="G235" s="209"/>
      <c r="H235" s="209"/>
      <c r="I235" s="209"/>
      <c r="J235" s="209"/>
      <c r="K235" s="209"/>
      <c r="L235" s="209"/>
    </row>
    <row r="236" spans="1:12" ht="30">
      <c r="A236" s="91" t="s">
        <v>445</v>
      </c>
      <c r="B236" s="90">
        <f>B234*60*(B235/10^3)*0.85</f>
        <v>79.56</v>
      </c>
      <c r="C236" s="209"/>
      <c r="D236" s="209"/>
      <c r="E236" s="209"/>
      <c r="F236" s="209"/>
      <c r="G236" s="209"/>
      <c r="H236" s="209"/>
      <c r="I236" s="209"/>
      <c r="J236" s="209"/>
      <c r="K236" s="209"/>
      <c r="L236" s="209"/>
    </row>
    <row r="237" spans="1:12">
      <c r="A237" s="91" t="s">
        <v>444</v>
      </c>
      <c r="B237" s="92">
        <f>B236*0.003</f>
        <v>0.23868</v>
      </c>
      <c r="C237" s="209"/>
      <c r="D237" s="209"/>
      <c r="E237" s="209"/>
      <c r="F237" s="209"/>
      <c r="G237" s="209"/>
      <c r="H237" s="209"/>
      <c r="I237" s="209"/>
      <c r="J237" s="209"/>
      <c r="K237" s="209"/>
      <c r="L237" s="209"/>
    </row>
    <row r="238" spans="1:12">
      <c r="A238" s="210" t="s">
        <v>454</v>
      </c>
      <c r="B238" s="135" t="s">
        <v>447</v>
      </c>
      <c r="C238" s="135" t="s">
        <v>446</v>
      </c>
      <c r="D238" s="135" t="s">
        <v>27</v>
      </c>
      <c r="E238" s="135" t="s">
        <v>448</v>
      </c>
      <c r="F238" s="135"/>
      <c r="G238" s="135"/>
      <c r="H238" s="135"/>
      <c r="I238" s="135"/>
      <c r="J238" s="135"/>
      <c r="K238" s="135"/>
      <c r="L238" s="135"/>
    </row>
    <row r="239" spans="1:12" ht="60">
      <c r="A239" s="203"/>
      <c r="B239" s="135"/>
      <c r="C239" s="135"/>
      <c r="D239" s="135"/>
      <c r="E239" s="91" t="s">
        <v>425</v>
      </c>
      <c r="F239" s="91" t="s">
        <v>465</v>
      </c>
      <c r="G239" s="91" t="s">
        <v>428</v>
      </c>
      <c r="H239" s="91" t="s">
        <v>463</v>
      </c>
      <c r="I239" s="91" t="s">
        <v>452</v>
      </c>
      <c r="J239" s="91" t="s">
        <v>464</v>
      </c>
      <c r="K239" s="91" t="s">
        <v>456</v>
      </c>
      <c r="L239" s="91" t="s">
        <v>430</v>
      </c>
    </row>
    <row r="240" spans="1:12">
      <c r="A240" s="18">
        <v>0.29166666666666669</v>
      </c>
      <c r="B240" s="91"/>
      <c r="C240" s="91"/>
      <c r="D240" s="91"/>
      <c r="E240" s="91"/>
      <c r="F240" s="91"/>
      <c r="G240" s="91"/>
      <c r="H240" s="91"/>
      <c r="I240" s="91"/>
      <c r="J240" s="91"/>
      <c r="K240" s="91"/>
      <c r="L240" s="91"/>
    </row>
    <row r="241" spans="1:12">
      <c r="A241" s="18">
        <v>0.33333333333333331</v>
      </c>
      <c r="B241" s="91"/>
      <c r="C241" s="91"/>
      <c r="D241" s="91"/>
      <c r="E241" s="91"/>
      <c r="F241" s="91"/>
      <c r="G241" s="91"/>
      <c r="H241" s="91"/>
      <c r="I241" s="91"/>
      <c r="J241" s="91"/>
      <c r="K241" s="91"/>
      <c r="L241" s="91"/>
    </row>
    <row r="242" spans="1:12">
      <c r="A242" s="18">
        <v>0.375</v>
      </c>
      <c r="B242" s="91"/>
      <c r="C242" s="91"/>
      <c r="D242" s="91"/>
      <c r="E242" s="91"/>
      <c r="F242" s="91"/>
      <c r="G242" s="91"/>
      <c r="H242" s="91"/>
      <c r="I242" s="91"/>
      <c r="J242" s="91"/>
      <c r="K242" s="91"/>
      <c r="L242" s="91"/>
    </row>
    <row r="243" spans="1:12">
      <c r="A243" s="18">
        <v>0.41666666666666702</v>
      </c>
      <c r="B243" s="91"/>
      <c r="C243" s="91"/>
      <c r="D243" s="91"/>
      <c r="E243" s="91"/>
      <c r="F243" s="91"/>
      <c r="G243" s="91"/>
      <c r="H243" s="91"/>
      <c r="I243" s="91"/>
      <c r="J243" s="91"/>
      <c r="K243" s="91"/>
      <c r="L243" s="91"/>
    </row>
    <row r="244" spans="1:12">
      <c r="A244" s="18">
        <v>0.45833333333333398</v>
      </c>
      <c r="B244" s="91"/>
      <c r="C244" s="91"/>
      <c r="D244" s="91"/>
      <c r="E244" s="91"/>
      <c r="F244" s="91"/>
      <c r="G244" s="91"/>
      <c r="H244" s="91"/>
      <c r="I244" s="91"/>
      <c r="J244" s="91"/>
      <c r="K244" s="91"/>
      <c r="L244" s="91"/>
    </row>
    <row r="245" spans="1:12">
      <c r="A245" s="18">
        <v>0.5</v>
      </c>
      <c r="B245" s="91"/>
      <c r="C245" s="91"/>
      <c r="D245" s="91"/>
      <c r="E245" s="91"/>
      <c r="F245" s="91"/>
      <c r="G245" s="91"/>
      <c r="H245" s="91"/>
      <c r="I245" s="91"/>
      <c r="J245" s="91"/>
      <c r="K245" s="91"/>
      <c r="L245" s="91"/>
    </row>
    <row r="246" spans="1:12">
      <c r="A246" s="18">
        <v>0.54166666666666696</v>
      </c>
      <c r="B246" s="91"/>
      <c r="C246" s="91"/>
      <c r="D246" s="91"/>
      <c r="E246" s="91"/>
      <c r="F246" s="91"/>
      <c r="G246" s="91"/>
      <c r="H246" s="91"/>
      <c r="I246" s="91"/>
      <c r="J246" s="91"/>
      <c r="K246" s="91"/>
      <c r="L246" s="91"/>
    </row>
    <row r="247" spans="1:12">
      <c r="A247" s="18">
        <v>0.58333333333333304</v>
      </c>
      <c r="B247" s="91"/>
      <c r="C247" s="91"/>
      <c r="D247" s="91"/>
      <c r="E247" s="91"/>
      <c r="F247" s="91"/>
      <c r="G247" s="91"/>
      <c r="H247" s="91"/>
      <c r="I247" s="91"/>
      <c r="J247" s="91"/>
      <c r="K247" s="91"/>
      <c r="L247" s="91"/>
    </row>
    <row r="248" spans="1:12">
      <c r="A248" s="18">
        <v>0.625</v>
      </c>
      <c r="B248" s="91"/>
      <c r="C248" s="91"/>
      <c r="D248" s="91"/>
      <c r="E248" s="91"/>
      <c r="F248" s="91"/>
      <c r="G248" s="91"/>
      <c r="H248" s="91"/>
      <c r="I248" s="91"/>
      <c r="J248" s="91"/>
      <c r="K248" s="91"/>
      <c r="L248" s="91"/>
    </row>
    <row r="249" spans="1:12">
      <c r="A249" s="18">
        <v>0.66666666666666696</v>
      </c>
      <c r="B249" s="91"/>
      <c r="C249" s="91"/>
      <c r="D249" s="91"/>
      <c r="E249" s="91"/>
      <c r="F249" s="91"/>
      <c r="G249" s="91"/>
      <c r="H249" s="91"/>
      <c r="I249" s="91"/>
      <c r="J249" s="91"/>
      <c r="K249" s="91"/>
      <c r="L249" s="91"/>
    </row>
    <row r="250" spans="1:12">
      <c r="A250" s="18">
        <v>0.70833333333333304</v>
      </c>
      <c r="B250" s="91"/>
      <c r="C250" s="91"/>
      <c r="D250" s="91"/>
      <c r="E250" s="91"/>
      <c r="F250" s="91"/>
      <c r="G250" s="91"/>
      <c r="H250" s="91"/>
      <c r="I250" s="91"/>
      <c r="J250" s="91"/>
      <c r="K250" s="91"/>
      <c r="L250" s="91"/>
    </row>
    <row r="251" spans="1:12">
      <c r="A251" s="18">
        <v>0.75</v>
      </c>
      <c r="B251" s="91"/>
      <c r="C251" s="91"/>
      <c r="D251" s="91"/>
      <c r="E251" s="91"/>
      <c r="F251" s="91"/>
      <c r="G251" s="91"/>
      <c r="H251" s="91"/>
      <c r="I251" s="91"/>
      <c r="J251" s="91"/>
      <c r="K251" s="91"/>
      <c r="L251" s="91"/>
    </row>
    <row r="252" spans="1:12">
      <c r="A252" s="18">
        <v>0.79166666666666696</v>
      </c>
      <c r="B252" s="91"/>
      <c r="C252" s="91"/>
      <c r="D252" s="91"/>
      <c r="E252" s="91"/>
      <c r="F252" s="91"/>
      <c r="G252" s="91"/>
      <c r="H252" s="91"/>
      <c r="I252" s="91"/>
      <c r="J252" s="91"/>
      <c r="K252" s="91"/>
      <c r="L252" s="91"/>
    </row>
    <row r="253" spans="1:12">
      <c r="A253" s="18">
        <v>0.83333333333333304</v>
      </c>
      <c r="B253" s="91"/>
      <c r="C253" s="91"/>
      <c r="D253" s="91"/>
      <c r="E253" s="91"/>
      <c r="F253" s="91"/>
      <c r="G253" s="91"/>
      <c r="H253" s="91"/>
      <c r="I253" s="91"/>
      <c r="J253" s="91"/>
      <c r="K253" s="91"/>
      <c r="L253" s="91"/>
    </row>
    <row r="254" spans="1:12">
      <c r="A254" s="18">
        <v>0.875</v>
      </c>
      <c r="B254" s="91"/>
      <c r="C254" s="91"/>
      <c r="D254" s="91"/>
      <c r="E254" s="91"/>
      <c r="F254" s="91"/>
      <c r="G254" s="91"/>
      <c r="H254" s="91"/>
      <c r="I254" s="91"/>
      <c r="J254" s="91"/>
      <c r="K254" s="91"/>
      <c r="L254" s="91"/>
    </row>
    <row r="255" spans="1:12">
      <c r="A255" s="18">
        <v>0.91666666666666596</v>
      </c>
      <c r="B255" s="91"/>
      <c r="C255" s="91"/>
      <c r="D255" s="91"/>
      <c r="E255" s="91"/>
      <c r="F255" s="91"/>
      <c r="G255" s="91"/>
      <c r="H255" s="91"/>
      <c r="I255" s="91"/>
      <c r="J255" s="91"/>
      <c r="K255" s="91"/>
      <c r="L255" s="91"/>
    </row>
    <row r="256" spans="1:12">
      <c r="A256" s="18">
        <v>0.95833333333333304</v>
      </c>
      <c r="B256" s="91"/>
      <c r="C256" s="91"/>
      <c r="D256" s="91"/>
      <c r="E256" s="91"/>
      <c r="F256" s="91"/>
      <c r="G256" s="91"/>
      <c r="H256" s="91"/>
      <c r="I256" s="91"/>
      <c r="J256" s="91"/>
      <c r="K256" s="91"/>
      <c r="L256" s="91"/>
    </row>
    <row r="257" spans="1:12">
      <c r="A257" s="18">
        <v>1</v>
      </c>
      <c r="B257" s="91"/>
      <c r="C257" s="91"/>
      <c r="D257" s="91"/>
      <c r="E257" s="91"/>
      <c r="F257" s="91"/>
      <c r="G257" s="91"/>
      <c r="H257" s="91"/>
      <c r="I257" s="91"/>
      <c r="J257" s="91"/>
      <c r="K257" s="91"/>
      <c r="L257" s="91"/>
    </row>
    <row r="258" spans="1:12">
      <c r="A258" s="18">
        <v>1.0416666666666701</v>
      </c>
      <c r="B258" s="91"/>
      <c r="C258" s="91"/>
      <c r="D258" s="91"/>
      <c r="E258" s="91"/>
      <c r="F258" s="91"/>
      <c r="G258" s="91"/>
      <c r="H258" s="91"/>
      <c r="I258" s="91"/>
      <c r="J258" s="91"/>
      <c r="K258" s="91"/>
      <c r="L258" s="91"/>
    </row>
    <row r="259" spans="1:12">
      <c r="A259" s="18">
        <v>1.0833333333333299</v>
      </c>
      <c r="B259" s="91"/>
      <c r="C259" s="91"/>
      <c r="D259" s="91"/>
      <c r="E259" s="91"/>
      <c r="F259" s="91"/>
      <c r="G259" s="91"/>
      <c r="H259" s="91"/>
      <c r="I259" s="91"/>
      <c r="J259" s="91"/>
      <c r="K259" s="91"/>
      <c r="L259" s="91"/>
    </row>
    <row r="260" spans="1:12">
      <c r="A260" s="18">
        <v>1.125</v>
      </c>
      <c r="B260" s="91"/>
      <c r="C260" s="91"/>
      <c r="D260" s="91"/>
      <c r="E260" s="91"/>
      <c r="F260" s="91"/>
      <c r="G260" s="91"/>
      <c r="H260" s="91"/>
      <c r="I260" s="91"/>
      <c r="J260" s="91"/>
      <c r="K260" s="91"/>
      <c r="L260" s="91"/>
    </row>
    <row r="261" spans="1:12">
      <c r="A261" s="18">
        <v>1.1666666666666701</v>
      </c>
      <c r="B261" s="91"/>
      <c r="C261" s="91"/>
      <c r="D261" s="91"/>
      <c r="E261" s="91"/>
      <c r="F261" s="91"/>
      <c r="G261" s="91"/>
      <c r="H261" s="91"/>
      <c r="I261" s="91"/>
      <c r="J261" s="91"/>
      <c r="K261" s="91"/>
      <c r="L261" s="91"/>
    </row>
    <row r="262" spans="1:12">
      <c r="A262" s="18">
        <v>1.2083333333333299</v>
      </c>
      <c r="B262" s="91"/>
      <c r="C262" s="91"/>
      <c r="D262" s="91"/>
      <c r="E262" s="91"/>
      <c r="F262" s="91"/>
      <c r="G262" s="91"/>
      <c r="H262" s="91"/>
      <c r="I262" s="91"/>
      <c r="J262" s="91"/>
      <c r="K262" s="91"/>
      <c r="L262" s="91"/>
    </row>
    <row r="263" spans="1:12">
      <c r="A263" s="18">
        <v>1.25</v>
      </c>
      <c r="B263" s="91"/>
      <c r="C263" s="91"/>
      <c r="D263" s="91"/>
      <c r="E263" s="91"/>
      <c r="F263" s="91"/>
      <c r="G263" s="91"/>
      <c r="H263" s="91"/>
      <c r="I263" s="91"/>
      <c r="J263" s="91"/>
      <c r="K263" s="91"/>
      <c r="L263" s="91"/>
    </row>
    <row r="264" spans="1:12">
      <c r="A264" s="18">
        <v>1.2916666666666701</v>
      </c>
      <c r="B264" s="91"/>
      <c r="C264" s="91"/>
      <c r="D264" s="91"/>
      <c r="E264" s="91"/>
      <c r="F264" s="91"/>
      <c r="G264" s="91"/>
      <c r="H264" s="91"/>
      <c r="I264" s="91"/>
      <c r="J264" s="91"/>
      <c r="K264" s="91"/>
      <c r="L264" s="91"/>
    </row>
    <row r="266" spans="1:12" ht="31.5" customHeight="1">
      <c r="A266" s="135" t="s">
        <v>467</v>
      </c>
      <c r="B266" s="135"/>
      <c r="C266" s="208" t="s">
        <v>455</v>
      </c>
      <c r="D266" s="209"/>
      <c r="E266" s="209"/>
      <c r="F266" s="209"/>
      <c r="G266" s="209"/>
      <c r="H266" s="209"/>
      <c r="I266" s="209"/>
      <c r="J266" s="209"/>
      <c r="K266" s="209"/>
      <c r="L266" s="209"/>
    </row>
    <row r="267" spans="1:12">
      <c r="A267" s="91" t="s">
        <v>441</v>
      </c>
      <c r="B267" s="90">
        <v>130</v>
      </c>
      <c r="C267" s="209"/>
      <c r="D267" s="209"/>
      <c r="E267" s="209"/>
      <c r="F267" s="209"/>
      <c r="G267" s="209"/>
      <c r="H267" s="209"/>
      <c r="I267" s="209"/>
      <c r="J267" s="209"/>
      <c r="K267" s="209"/>
      <c r="L267" s="209"/>
    </row>
    <row r="268" spans="1:12">
      <c r="A268" s="91" t="s">
        <v>442</v>
      </c>
      <c r="B268" s="90">
        <v>8</v>
      </c>
      <c r="C268" s="209"/>
      <c r="D268" s="209"/>
      <c r="E268" s="209"/>
      <c r="F268" s="209"/>
      <c r="G268" s="209"/>
      <c r="H268" s="209"/>
      <c r="I268" s="209"/>
      <c r="J268" s="209"/>
      <c r="K268" s="209"/>
      <c r="L268" s="209"/>
    </row>
    <row r="269" spans="1:12" ht="30">
      <c r="A269" s="91" t="s">
        <v>445</v>
      </c>
      <c r="B269" s="90">
        <f>B267*60*(B268/10^3)*0.85</f>
        <v>53.04</v>
      </c>
      <c r="C269" s="209"/>
      <c r="D269" s="209"/>
      <c r="E269" s="209"/>
      <c r="F269" s="209"/>
      <c r="G269" s="209"/>
      <c r="H269" s="209"/>
      <c r="I269" s="209"/>
      <c r="J269" s="209"/>
      <c r="K269" s="209"/>
      <c r="L269" s="209"/>
    </row>
    <row r="270" spans="1:12">
      <c r="A270" s="91" t="s">
        <v>444</v>
      </c>
      <c r="B270" s="92">
        <f>B269*0.003</f>
        <v>0.15912000000000001</v>
      </c>
      <c r="C270" s="209"/>
      <c r="D270" s="209"/>
      <c r="E270" s="209"/>
      <c r="F270" s="209"/>
      <c r="G270" s="209"/>
      <c r="H270" s="209"/>
      <c r="I270" s="209"/>
      <c r="J270" s="209"/>
      <c r="K270" s="209"/>
      <c r="L270" s="209"/>
    </row>
    <row r="271" spans="1:12">
      <c r="A271" s="210" t="s">
        <v>454</v>
      </c>
      <c r="B271" s="135" t="s">
        <v>447</v>
      </c>
      <c r="C271" s="135" t="s">
        <v>446</v>
      </c>
      <c r="D271" s="135" t="s">
        <v>27</v>
      </c>
      <c r="E271" s="135" t="s">
        <v>448</v>
      </c>
      <c r="F271" s="135"/>
      <c r="G271" s="135"/>
      <c r="H271" s="135"/>
      <c r="I271" s="135"/>
      <c r="J271" s="135"/>
      <c r="K271" s="135"/>
      <c r="L271" s="135"/>
    </row>
    <row r="272" spans="1:12" ht="60">
      <c r="A272" s="203"/>
      <c r="B272" s="135"/>
      <c r="C272" s="135"/>
      <c r="D272" s="135"/>
      <c r="E272" s="91" t="s">
        <v>425</v>
      </c>
      <c r="F272" s="91" t="s">
        <v>465</v>
      </c>
      <c r="G272" s="91" t="s">
        <v>428</v>
      </c>
      <c r="H272" s="91" t="s">
        <v>463</v>
      </c>
      <c r="I272" s="91" t="s">
        <v>452</v>
      </c>
      <c r="J272" s="91" t="s">
        <v>464</v>
      </c>
      <c r="K272" s="91" t="s">
        <v>456</v>
      </c>
      <c r="L272" s="91" t="s">
        <v>430</v>
      </c>
    </row>
    <row r="273" spans="1:12">
      <c r="A273" s="18">
        <v>0.29166666666666669</v>
      </c>
      <c r="B273" s="91"/>
      <c r="C273" s="91"/>
      <c r="D273" s="91"/>
      <c r="E273" s="91"/>
      <c r="F273" s="91"/>
      <c r="G273" s="91"/>
      <c r="H273" s="91"/>
      <c r="I273" s="91"/>
      <c r="J273" s="91"/>
      <c r="K273" s="91"/>
      <c r="L273" s="91"/>
    </row>
    <row r="274" spans="1:12">
      <c r="A274" s="18">
        <v>0.33333333333333331</v>
      </c>
      <c r="B274" s="91"/>
      <c r="C274" s="91"/>
      <c r="D274" s="91"/>
      <c r="E274" s="91"/>
      <c r="F274" s="91"/>
      <c r="G274" s="91"/>
      <c r="H274" s="91"/>
      <c r="I274" s="91"/>
      <c r="J274" s="91"/>
      <c r="K274" s="91"/>
      <c r="L274" s="91"/>
    </row>
    <row r="275" spans="1:12">
      <c r="A275" s="18">
        <v>0.375</v>
      </c>
      <c r="B275" s="91"/>
      <c r="C275" s="91"/>
      <c r="D275" s="91"/>
      <c r="E275" s="91"/>
      <c r="F275" s="91"/>
      <c r="G275" s="91"/>
      <c r="H275" s="91"/>
      <c r="I275" s="91"/>
      <c r="J275" s="91"/>
      <c r="K275" s="91"/>
      <c r="L275" s="91"/>
    </row>
    <row r="276" spans="1:12">
      <c r="A276" s="18">
        <v>0.41666666666666702</v>
      </c>
      <c r="B276" s="91"/>
      <c r="C276" s="91"/>
      <c r="D276" s="91"/>
      <c r="E276" s="91"/>
      <c r="F276" s="91"/>
      <c r="G276" s="91"/>
      <c r="H276" s="91"/>
      <c r="I276" s="91"/>
      <c r="J276" s="91"/>
      <c r="K276" s="91"/>
      <c r="L276" s="91"/>
    </row>
    <row r="277" spans="1:12">
      <c r="A277" s="18">
        <v>0.45833333333333398</v>
      </c>
      <c r="B277" s="91"/>
      <c r="C277" s="91"/>
      <c r="D277" s="91"/>
      <c r="E277" s="91"/>
      <c r="F277" s="91"/>
      <c r="G277" s="91"/>
      <c r="H277" s="91"/>
      <c r="I277" s="91"/>
      <c r="J277" s="91"/>
      <c r="K277" s="91"/>
      <c r="L277" s="91"/>
    </row>
    <row r="278" spans="1:12">
      <c r="A278" s="18">
        <v>0.5</v>
      </c>
      <c r="B278" s="91"/>
      <c r="C278" s="91"/>
      <c r="D278" s="91"/>
      <c r="E278" s="91"/>
      <c r="F278" s="91"/>
      <c r="G278" s="91"/>
      <c r="H278" s="91"/>
      <c r="I278" s="91"/>
      <c r="J278" s="91"/>
      <c r="K278" s="91"/>
      <c r="L278" s="91"/>
    </row>
    <row r="279" spans="1:12">
      <c r="A279" s="18">
        <v>0.54166666666666696</v>
      </c>
      <c r="B279" s="91"/>
      <c r="C279" s="91"/>
      <c r="D279" s="91"/>
      <c r="E279" s="91"/>
      <c r="F279" s="91"/>
      <c r="G279" s="91"/>
      <c r="H279" s="91"/>
      <c r="I279" s="91"/>
      <c r="J279" s="91"/>
      <c r="K279" s="91"/>
      <c r="L279" s="91"/>
    </row>
    <row r="280" spans="1:12">
      <c r="A280" s="18">
        <v>0.58333333333333304</v>
      </c>
      <c r="B280" s="91"/>
      <c r="C280" s="91"/>
      <c r="D280" s="91"/>
      <c r="E280" s="91"/>
      <c r="F280" s="91"/>
      <c r="G280" s="91"/>
      <c r="H280" s="91"/>
      <c r="I280" s="91"/>
      <c r="J280" s="91"/>
      <c r="K280" s="91"/>
      <c r="L280" s="91"/>
    </row>
    <row r="281" spans="1:12">
      <c r="A281" s="18">
        <v>0.625</v>
      </c>
      <c r="B281" s="91"/>
      <c r="C281" s="91"/>
      <c r="D281" s="91"/>
      <c r="E281" s="91"/>
      <c r="F281" s="91"/>
      <c r="G281" s="91"/>
      <c r="H281" s="91"/>
      <c r="I281" s="91"/>
      <c r="J281" s="91"/>
      <c r="K281" s="91"/>
      <c r="L281" s="91"/>
    </row>
    <row r="282" spans="1:12">
      <c r="A282" s="18">
        <v>0.66666666666666696</v>
      </c>
      <c r="B282" s="91"/>
      <c r="C282" s="91"/>
      <c r="D282" s="91"/>
      <c r="E282" s="91"/>
      <c r="F282" s="91"/>
      <c r="G282" s="91"/>
      <c r="H282" s="91"/>
      <c r="I282" s="91"/>
      <c r="J282" s="91"/>
      <c r="K282" s="91"/>
      <c r="L282" s="91"/>
    </row>
    <row r="283" spans="1:12">
      <c r="A283" s="18">
        <v>0.70833333333333304</v>
      </c>
      <c r="B283" s="91"/>
      <c r="C283" s="91"/>
      <c r="D283" s="91"/>
      <c r="E283" s="91"/>
      <c r="F283" s="91"/>
      <c r="G283" s="91"/>
      <c r="H283" s="91"/>
      <c r="I283" s="91"/>
      <c r="J283" s="91"/>
      <c r="K283" s="91"/>
      <c r="L283" s="91"/>
    </row>
    <row r="284" spans="1:12">
      <c r="A284" s="18">
        <v>0.75</v>
      </c>
      <c r="B284" s="91"/>
      <c r="C284" s="91"/>
      <c r="D284" s="91"/>
      <c r="E284" s="91"/>
      <c r="F284" s="91"/>
      <c r="G284" s="91"/>
      <c r="H284" s="91"/>
      <c r="I284" s="91"/>
      <c r="J284" s="91"/>
      <c r="K284" s="91"/>
      <c r="L284" s="91"/>
    </row>
    <row r="285" spans="1:12">
      <c r="A285" s="18">
        <v>0.79166666666666696</v>
      </c>
      <c r="B285" s="91"/>
      <c r="C285" s="91"/>
      <c r="D285" s="91"/>
      <c r="E285" s="91"/>
      <c r="F285" s="91"/>
      <c r="G285" s="91"/>
      <c r="H285" s="91"/>
      <c r="I285" s="91"/>
      <c r="J285" s="91"/>
      <c r="K285" s="91"/>
      <c r="L285" s="91"/>
    </row>
    <row r="286" spans="1:12">
      <c r="A286" s="18">
        <v>0.83333333333333304</v>
      </c>
      <c r="B286" s="91"/>
      <c r="C286" s="91"/>
      <c r="D286" s="91"/>
      <c r="E286" s="91"/>
      <c r="F286" s="91"/>
      <c r="G286" s="91"/>
      <c r="H286" s="91"/>
      <c r="I286" s="91"/>
      <c r="J286" s="91"/>
      <c r="K286" s="91"/>
      <c r="L286" s="91"/>
    </row>
    <row r="287" spans="1:12">
      <c r="A287" s="18">
        <v>0.875</v>
      </c>
      <c r="B287" s="91"/>
      <c r="C287" s="91"/>
      <c r="D287" s="91"/>
      <c r="E287" s="91"/>
      <c r="F287" s="91"/>
      <c r="G287" s="91"/>
      <c r="H287" s="91"/>
      <c r="I287" s="91"/>
      <c r="J287" s="91"/>
      <c r="K287" s="91"/>
      <c r="L287" s="91"/>
    </row>
    <row r="288" spans="1:12">
      <c r="A288" s="18">
        <v>0.91666666666666596</v>
      </c>
      <c r="B288" s="91"/>
      <c r="C288" s="91"/>
      <c r="D288" s="91"/>
      <c r="E288" s="91"/>
      <c r="F288" s="91"/>
      <c r="G288" s="91"/>
      <c r="H288" s="91"/>
      <c r="I288" s="91"/>
      <c r="J288" s="91"/>
      <c r="K288" s="91"/>
      <c r="L288" s="91"/>
    </row>
    <row r="289" spans="1:12">
      <c r="A289" s="18">
        <v>0.95833333333333304</v>
      </c>
      <c r="B289" s="91"/>
      <c r="C289" s="91"/>
      <c r="D289" s="91"/>
      <c r="E289" s="91"/>
      <c r="F289" s="91"/>
      <c r="G289" s="91"/>
      <c r="H289" s="91"/>
      <c r="I289" s="91"/>
      <c r="J289" s="91"/>
      <c r="K289" s="91"/>
      <c r="L289" s="91"/>
    </row>
    <row r="290" spans="1:12">
      <c r="A290" s="18">
        <v>1</v>
      </c>
      <c r="B290" s="91"/>
      <c r="C290" s="91"/>
      <c r="D290" s="91"/>
      <c r="E290" s="91"/>
      <c r="F290" s="91"/>
      <c r="G290" s="91"/>
      <c r="H290" s="91"/>
      <c r="I290" s="91"/>
      <c r="J290" s="91"/>
      <c r="K290" s="91"/>
      <c r="L290" s="91"/>
    </row>
    <row r="291" spans="1:12">
      <c r="A291" s="18">
        <v>1.0416666666666701</v>
      </c>
      <c r="B291" s="91"/>
      <c r="C291" s="91"/>
      <c r="D291" s="91"/>
      <c r="E291" s="91"/>
      <c r="F291" s="91"/>
      <c r="G291" s="91"/>
      <c r="H291" s="91"/>
      <c r="I291" s="91"/>
      <c r="J291" s="91"/>
      <c r="K291" s="91"/>
      <c r="L291" s="91"/>
    </row>
    <row r="292" spans="1:12">
      <c r="A292" s="18">
        <v>1.0833333333333299</v>
      </c>
      <c r="B292" s="91"/>
      <c r="C292" s="91"/>
      <c r="D292" s="91"/>
      <c r="E292" s="91"/>
      <c r="F292" s="91"/>
      <c r="G292" s="91"/>
      <c r="H292" s="91"/>
      <c r="I292" s="91"/>
      <c r="J292" s="91"/>
      <c r="K292" s="91"/>
      <c r="L292" s="91"/>
    </row>
    <row r="293" spans="1:12">
      <c r="A293" s="18">
        <v>1.125</v>
      </c>
      <c r="B293" s="91"/>
      <c r="C293" s="91"/>
      <c r="D293" s="91"/>
      <c r="E293" s="91"/>
      <c r="F293" s="91"/>
      <c r="G293" s="91"/>
      <c r="H293" s="91"/>
      <c r="I293" s="91"/>
      <c r="J293" s="91"/>
      <c r="K293" s="91"/>
      <c r="L293" s="91"/>
    </row>
    <row r="294" spans="1:12">
      <c r="A294" s="18">
        <v>1.1666666666666701</v>
      </c>
      <c r="B294" s="91"/>
      <c r="C294" s="91"/>
      <c r="D294" s="91"/>
      <c r="E294" s="91"/>
      <c r="F294" s="91"/>
      <c r="G294" s="91"/>
      <c r="H294" s="91"/>
      <c r="I294" s="91"/>
      <c r="J294" s="91"/>
      <c r="K294" s="91"/>
      <c r="L294" s="91"/>
    </row>
    <row r="295" spans="1:12">
      <c r="A295" s="18">
        <v>1.2083333333333299</v>
      </c>
      <c r="B295" s="91"/>
      <c r="C295" s="91"/>
      <c r="D295" s="91"/>
      <c r="E295" s="91"/>
      <c r="F295" s="91"/>
      <c r="G295" s="91"/>
      <c r="H295" s="91"/>
      <c r="I295" s="91"/>
      <c r="J295" s="91"/>
      <c r="K295" s="91"/>
      <c r="L295" s="91"/>
    </row>
    <row r="296" spans="1:12">
      <c r="A296" s="18">
        <v>1.25</v>
      </c>
      <c r="B296" s="91"/>
      <c r="C296" s="91"/>
      <c r="D296" s="91"/>
      <c r="E296" s="91"/>
      <c r="F296" s="91"/>
      <c r="G296" s="91"/>
      <c r="H296" s="91"/>
      <c r="I296" s="91"/>
      <c r="J296" s="91"/>
      <c r="K296" s="91"/>
      <c r="L296" s="91"/>
    </row>
    <row r="297" spans="1:12">
      <c r="A297" s="18">
        <v>1.2916666666666701</v>
      </c>
      <c r="B297" s="91"/>
      <c r="C297" s="91"/>
      <c r="D297" s="91"/>
      <c r="E297" s="91"/>
      <c r="F297" s="91"/>
      <c r="G297" s="91"/>
      <c r="H297" s="91"/>
      <c r="I297" s="91"/>
      <c r="J297" s="91"/>
      <c r="K297" s="91"/>
      <c r="L297" s="91"/>
    </row>
  </sheetData>
  <mergeCells count="63">
    <mergeCell ref="A2:B2"/>
    <mergeCell ref="E7:L7"/>
    <mergeCell ref="B7:B8"/>
    <mergeCell ref="C7:C8"/>
    <mergeCell ref="D7:D8"/>
    <mergeCell ref="A7:A8"/>
    <mergeCell ref="C2:L6"/>
    <mergeCell ref="A35:B35"/>
    <mergeCell ref="C35:L39"/>
    <mergeCell ref="A40:A41"/>
    <mergeCell ref="B40:B41"/>
    <mergeCell ref="C40:C41"/>
    <mergeCell ref="D40:D41"/>
    <mergeCell ref="E40:L40"/>
    <mergeCell ref="A68:B68"/>
    <mergeCell ref="C68:L72"/>
    <mergeCell ref="A73:A74"/>
    <mergeCell ref="B73:B74"/>
    <mergeCell ref="C73:C74"/>
    <mergeCell ref="D73:D74"/>
    <mergeCell ref="E73:L73"/>
    <mergeCell ref="A101:B101"/>
    <mergeCell ref="C101:L105"/>
    <mergeCell ref="A106:A107"/>
    <mergeCell ref="B106:B107"/>
    <mergeCell ref="C106:C107"/>
    <mergeCell ref="D106:D107"/>
    <mergeCell ref="E106:L106"/>
    <mergeCell ref="A134:B134"/>
    <mergeCell ref="C134:L138"/>
    <mergeCell ref="A139:A140"/>
    <mergeCell ref="B139:B140"/>
    <mergeCell ref="C139:C140"/>
    <mergeCell ref="D139:D140"/>
    <mergeCell ref="E139:L139"/>
    <mergeCell ref="A167:B167"/>
    <mergeCell ref="C167:L171"/>
    <mergeCell ref="A172:A173"/>
    <mergeCell ref="B172:B173"/>
    <mergeCell ref="C172:C173"/>
    <mergeCell ref="D172:D173"/>
    <mergeCell ref="E172:L172"/>
    <mergeCell ref="A200:B200"/>
    <mergeCell ref="C200:L204"/>
    <mergeCell ref="A205:A206"/>
    <mergeCell ref="B205:B206"/>
    <mergeCell ref="C205:C206"/>
    <mergeCell ref="D205:D206"/>
    <mergeCell ref="E205:L205"/>
    <mergeCell ref="A233:B233"/>
    <mergeCell ref="C233:L237"/>
    <mergeCell ref="A238:A239"/>
    <mergeCell ref="B238:B239"/>
    <mergeCell ref="C238:C239"/>
    <mergeCell ref="D238:D239"/>
    <mergeCell ref="E238:L238"/>
    <mergeCell ref="A266:B266"/>
    <mergeCell ref="C266:L270"/>
    <mergeCell ref="A271:A272"/>
    <mergeCell ref="B271:B272"/>
    <mergeCell ref="C271:C272"/>
    <mergeCell ref="D271:D272"/>
    <mergeCell ref="E271:L271"/>
  </mergeCells>
  <pageMargins left="0.70866141732283472" right="0.70866141732283472" top="0.51181102362204722" bottom="0.55118110236220474" header="0.31496062992125984" footer="0.31496062992125984"/>
  <pageSetup paperSize="9" scale="9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C1:P13"/>
  <sheetViews>
    <sheetView workbookViewId="0">
      <selection activeCell="A3" sqref="A3"/>
    </sheetView>
  </sheetViews>
  <sheetFormatPr defaultRowHeight="15.75"/>
  <cols>
    <col min="1" max="2" width="9.140625" style="93"/>
    <col min="3" max="3" width="18.5703125" style="93" customWidth="1"/>
    <col min="4" max="4" width="20.7109375" style="93" customWidth="1"/>
    <col min="5" max="5" width="14.140625" style="93" customWidth="1"/>
    <col min="6" max="6" width="20.5703125" style="93" customWidth="1"/>
    <col min="7" max="7" width="15" style="93" customWidth="1"/>
    <col min="8" max="8" width="21.7109375" style="93" customWidth="1"/>
    <col min="9" max="9" width="19.5703125" style="93" customWidth="1"/>
    <col min="10" max="10" width="25.140625" style="93" customWidth="1"/>
    <col min="11" max="11" width="12.140625" style="93" customWidth="1"/>
    <col min="12" max="12" width="19.85546875" style="93" customWidth="1"/>
    <col min="13" max="13" width="23.7109375" style="93" customWidth="1"/>
    <col min="14" max="14" width="19.85546875" style="93" customWidth="1"/>
    <col min="15" max="15" width="13.85546875" style="93" customWidth="1"/>
    <col min="16" max="16384" width="9.140625" style="93"/>
  </cols>
  <sheetData>
    <row r="1" spans="3:16" ht="16.5" customHeight="1">
      <c r="C1" s="211" t="s">
        <v>487</v>
      </c>
      <c r="D1" s="211"/>
      <c r="E1" s="211"/>
      <c r="F1" s="211"/>
      <c r="G1" s="211"/>
      <c r="H1" s="211"/>
      <c r="I1" s="211"/>
      <c r="J1" s="211" t="s">
        <v>508</v>
      </c>
      <c r="K1" s="211"/>
      <c r="L1" s="211"/>
      <c r="M1" s="211"/>
      <c r="N1" s="211"/>
      <c r="O1" s="211"/>
    </row>
    <row r="2" spans="3:16" ht="47.25" customHeight="1">
      <c r="C2" s="97" t="s">
        <v>481</v>
      </c>
      <c r="D2" s="97" t="s">
        <v>469</v>
      </c>
      <c r="E2" s="97" t="s">
        <v>470</v>
      </c>
      <c r="F2" s="97" t="s">
        <v>477</v>
      </c>
      <c r="G2" s="97" t="s">
        <v>481</v>
      </c>
      <c r="H2" s="97" t="s">
        <v>469</v>
      </c>
      <c r="I2" s="97" t="s">
        <v>470</v>
      </c>
      <c r="J2" s="97" t="s">
        <v>477</v>
      </c>
      <c r="K2" s="212" t="s">
        <v>503</v>
      </c>
      <c r="L2" s="212"/>
      <c r="M2" s="212" t="s">
        <v>500</v>
      </c>
      <c r="N2" s="212"/>
      <c r="O2" s="99" t="s">
        <v>504</v>
      </c>
      <c r="P2" s="98"/>
    </row>
    <row r="3" spans="3:16" ht="78.75">
      <c r="C3" s="94" t="s">
        <v>476</v>
      </c>
      <c r="D3" s="94" t="s">
        <v>468</v>
      </c>
      <c r="E3" s="94">
        <v>1</v>
      </c>
      <c r="F3" s="95" t="s">
        <v>478</v>
      </c>
      <c r="G3" s="94" t="s">
        <v>476</v>
      </c>
      <c r="H3" s="94" t="s">
        <v>482</v>
      </c>
      <c r="I3" s="94">
        <v>1</v>
      </c>
      <c r="J3" s="95" t="s">
        <v>483</v>
      </c>
      <c r="K3" s="94" t="s">
        <v>489</v>
      </c>
      <c r="L3" s="94" t="s">
        <v>491</v>
      </c>
      <c r="M3" s="94" t="s">
        <v>494</v>
      </c>
      <c r="N3" s="214" t="s">
        <v>501</v>
      </c>
      <c r="O3" s="214" t="s">
        <v>517</v>
      </c>
    </row>
    <row r="4" spans="3:16" ht="47.25">
      <c r="C4" s="214" t="s">
        <v>474</v>
      </c>
      <c r="D4" s="94" t="s">
        <v>471</v>
      </c>
      <c r="E4" s="94">
        <v>0.8</v>
      </c>
      <c r="F4" s="95" t="s">
        <v>479</v>
      </c>
      <c r="G4" s="214" t="s">
        <v>474</v>
      </c>
      <c r="H4" s="94" t="s">
        <v>484</v>
      </c>
      <c r="I4" s="94">
        <v>0.8</v>
      </c>
      <c r="J4" s="95" t="s">
        <v>499</v>
      </c>
      <c r="K4" s="94" t="s">
        <v>488</v>
      </c>
      <c r="L4" s="94" t="s">
        <v>493</v>
      </c>
      <c r="M4" s="94" t="s">
        <v>495</v>
      </c>
      <c r="N4" s="214"/>
      <c r="O4" s="214"/>
    </row>
    <row r="5" spans="3:16" ht="63">
      <c r="C5" s="214"/>
      <c r="D5" s="94" t="s">
        <v>472</v>
      </c>
      <c r="E5" s="94">
        <f>0.9*E4</f>
        <v>0.72000000000000008</v>
      </c>
      <c r="F5" s="95" t="s">
        <v>480</v>
      </c>
      <c r="G5" s="214"/>
      <c r="H5" s="94" t="s">
        <v>485</v>
      </c>
      <c r="I5" s="94">
        <f>0.9*I4</f>
        <v>0.72000000000000008</v>
      </c>
      <c r="J5" s="95" t="s">
        <v>498</v>
      </c>
      <c r="K5" s="94" t="s">
        <v>490</v>
      </c>
      <c r="L5" s="94" t="s">
        <v>492</v>
      </c>
      <c r="M5" s="94" t="s">
        <v>496</v>
      </c>
      <c r="N5" s="214" t="s">
        <v>502</v>
      </c>
      <c r="O5" s="214" t="s">
        <v>516</v>
      </c>
    </row>
    <row r="6" spans="3:16" ht="47.25">
      <c r="C6" s="214"/>
      <c r="D6" s="94" t="s">
        <v>473</v>
      </c>
      <c r="E6" s="94">
        <f>0.5*E4</f>
        <v>0.4</v>
      </c>
      <c r="F6" s="100" t="s">
        <v>520</v>
      </c>
      <c r="G6" s="214"/>
      <c r="H6" s="96" t="s">
        <v>515</v>
      </c>
      <c r="I6" s="94">
        <f>0.5*I4</f>
        <v>0.4</v>
      </c>
      <c r="J6" s="105" t="s">
        <v>518</v>
      </c>
      <c r="K6" s="96" t="s">
        <v>511</v>
      </c>
      <c r="L6" s="214" t="s">
        <v>514</v>
      </c>
      <c r="M6" s="106" t="s">
        <v>497</v>
      </c>
      <c r="N6" s="214"/>
      <c r="O6" s="214"/>
    </row>
    <row r="7" spans="3:16" ht="78.75">
      <c r="C7" s="96" t="s">
        <v>475</v>
      </c>
      <c r="D7" s="107" t="s">
        <v>510</v>
      </c>
      <c r="E7" s="96">
        <f>E3*0.7</f>
        <v>0.7</v>
      </c>
      <c r="F7" s="100" t="s">
        <v>507</v>
      </c>
      <c r="G7" s="96" t="s">
        <v>475</v>
      </c>
      <c r="H7" s="96" t="s">
        <v>519</v>
      </c>
      <c r="I7" s="96">
        <f>I3*0.7</f>
        <v>0.7</v>
      </c>
      <c r="J7" s="105" t="s">
        <v>486</v>
      </c>
      <c r="K7" s="96" t="s">
        <v>512</v>
      </c>
      <c r="L7" s="214"/>
    </row>
    <row r="8" spans="3:16" ht="39.75" customHeight="1">
      <c r="C8" s="104"/>
      <c r="D8" s="101"/>
      <c r="E8" s="101"/>
      <c r="F8" s="101"/>
      <c r="G8" s="101"/>
      <c r="H8" s="101"/>
      <c r="I8" s="101"/>
      <c r="J8" s="101"/>
      <c r="K8" s="96" t="s">
        <v>513</v>
      </c>
      <c r="L8" s="214"/>
      <c r="M8" s="101"/>
      <c r="N8" s="101"/>
      <c r="O8" s="101"/>
    </row>
    <row r="9" spans="3:16" ht="39.75" customHeight="1">
      <c r="C9" s="215" t="s">
        <v>521</v>
      </c>
      <c r="D9" s="215"/>
      <c r="E9" s="215"/>
      <c r="F9" s="215"/>
      <c r="G9" s="215"/>
      <c r="H9" s="215"/>
      <c r="I9" s="215"/>
      <c r="J9" s="101"/>
      <c r="K9" s="101"/>
      <c r="L9" s="101"/>
      <c r="M9" s="101"/>
      <c r="N9" s="101"/>
      <c r="O9" s="101"/>
    </row>
    <row r="10" spans="3:16" ht="35.25" customHeight="1">
      <c r="C10" s="96">
        <v>1</v>
      </c>
      <c r="D10" s="214" t="s">
        <v>505</v>
      </c>
      <c r="E10" s="214"/>
      <c r="F10" s="214"/>
      <c r="G10" s="214"/>
      <c r="H10" s="214"/>
      <c r="I10" s="214"/>
    </row>
    <row r="11" spans="3:16" ht="37.5" customHeight="1">
      <c r="C11" s="96">
        <v>2</v>
      </c>
      <c r="D11" s="216" t="s">
        <v>506</v>
      </c>
      <c r="E11" s="216"/>
      <c r="F11" s="216"/>
      <c r="G11" s="216"/>
      <c r="H11" s="216"/>
      <c r="I11" s="216"/>
    </row>
    <row r="12" spans="3:16">
      <c r="C12" s="214">
        <v>3</v>
      </c>
      <c r="D12" s="213" t="s">
        <v>509</v>
      </c>
      <c r="E12" s="213"/>
      <c r="F12" s="213"/>
      <c r="G12" s="213"/>
      <c r="H12" s="213"/>
      <c r="I12" s="213"/>
    </row>
    <row r="13" spans="3:16" ht="46.5" customHeight="1">
      <c r="C13" s="214"/>
      <c r="D13" s="213"/>
      <c r="E13" s="213"/>
      <c r="F13" s="213"/>
      <c r="G13" s="213"/>
      <c r="H13" s="213"/>
      <c r="I13" s="213"/>
    </row>
  </sheetData>
  <mergeCells count="16">
    <mergeCell ref="C1:I1"/>
    <mergeCell ref="J1:O1"/>
    <mergeCell ref="M2:N2"/>
    <mergeCell ref="K2:L2"/>
    <mergeCell ref="D12:I13"/>
    <mergeCell ref="C12:C13"/>
    <mergeCell ref="C9:I9"/>
    <mergeCell ref="D10:I10"/>
    <mergeCell ref="O3:O4"/>
    <mergeCell ref="O5:O6"/>
    <mergeCell ref="D11:I11"/>
    <mergeCell ref="C4:C6"/>
    <mergeCell ref="G4:G6"/>
    <mergeCell ref="N5:N6"/>
    <mergeCell ref="N3:N4"/>
    <mergeCell ref="L6:L8"/>
  </mergeCells>
  <printOptions verticalCentered="1"/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B3:B5"/>
  <sheetViews>
    <sheetView workbookViewId="0">
      <selection activeCell="B8" sqref="B8"/>
    </sheetView>
  </sheetViews>
  <sheetFormatPr defaultRowHeight="15"/>
  <sheetData>
    <row r="3" spans="2:2">
      <c r="B3" t="s">
        <v>344</v>
      </c>
    </row>
    <row r="4" spans="2:2">
      <c r="B4" t="s">
        <v>345</v>
      </c>
    </row>
    <row r="5" spans="2:2">
      <c r="B5" t="s">
        <v>346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H29"/>
  <sheetViews>
    <sheetView topLeftCell="M1" workbookViewId="0">
      <selection activeCell="X12" sqref="X12"/>
    </sheetView>
  </sheetViews>
  <sheetFormatPr defaultRowHeight="15"/>
  <sheetData>
    <row r="1" spans="1:34" ht="16.5">
      <c r="A1" s="116" t="s">
        <v>88</v>
      </c>
      <c r="B1" s="116"/>
      <c r="C1" s="123">
        <v>0.625</v>
      </c>
      <c r="D1" s="123"/>
      <c r="E1" s="123"/>
      <c r="F1" s="123">
        <v>0.66666666666666663</v>
      </c>
      <c r="G1" s="123"/>
      <c r="H1" s="123"/>
      <c r="I1" s="123"/>
      <c r="J1" s="123">
        <v>0.70833333333333304</v>
      </c>
      <c r="K1" s="123"/>
      <c r="L1" s="123"/>
      <c r="M1" s="123">
        <v>0.75</v>
      </c>
      <c r="N1" s="123"/>
      <c r="O1" s="123"/>
      <c r="P1" s="123"/>
      <c r="Q1" s="123">
        <v>0.79166666666666696</v>
      </c>
      <c r="R1" s="123"/>
      <c r="S1" s="123"/>
      <c r="T1" s="123">
        <v>0.83333333333333304</v>
      </c>
      <c r="U1" s="123"/>
      <c r="V1" s="123"/>
      <c r="W1" s="123"/>
      <c r="X1" s="123">
        <v>0.875</v>
      </c>
      <c r="Y1" s="123"/>
      <c r="Z1" s="123"/>
      <c r="AA1" s="123">
        <v>0.91666666666666596</v>
      </c>
      <c r="AB1" s="123"/>
      <c r="AC1" s="123"/>
      <c r="AD1" s="123"/>
      <c r="AE1" s="123">
        <v>1</v>
      </c>
      <c r="AF1" s="123"/>
      <c r="AG1" s="123"/>
      <c r="AH1" s="123"/>
    </row>
    <row r="2" spans="1:34" ht="66">
      <c r="A2" s="127" t="s">
        <v>68</v>
      </c>
      <c r="B2" s="124" t="s">
        <v>67</v>
      </c>
      <c r="C2" s="14" t="s">
        <v>56</v>
      </c>
      <c r="D2" s="14" t="s">
        <v>57</v>
      </c>
      <c r="E2" s="14" t="s">
        <v>58</v>
      </c>
      <c r="F2" s="124" t="s">
        <v>67</v>
      </c>
      <c r="G2" s="14" t="s">
        <v>56</v>
      </c>
      <c r="H2" s="14" t="s">
        <v>57</v>
      </c>
      <c r="I2" s="14" t="s">
        <v>58</v>
      </c>
      <c r="J2" s="124" t="s">
        <v>67</v>
      </c>
      <c r="K2" s="14" t="s">
        <v>56</v>
      </c>
      <c r="L2" s="14" t="s">
        <v>57</v>
      </c>
      <c r="M2" s="14" t="s">
        <v>58</v>
      </c>
      <c r="N2" s="124" t="s">
        <v>67</v>
      </c>
      <c r="O2" s="14" t="s">
        <v>56</v>
      </c>
      <c r="P2" s="14" t="s">
        <v>57</v>
      </c>
      <c r="Q2" s="14" t="s">
        <v>58</v>
      </c>
      <c r="R2" s="124" t="s">
        <v>67</v>
      </c>
      <c r="S2" s="14" t="s">
        <v>56</v>
      </c>
      <c r="T2" s="14" t="s">
        <v>57</v>
      </c>
      <c r="U2" s="14" t="s">
        <v>58</v>
      </c>
      <c r="V2" s="124" t="s">
        <v>67</v>
      </c>
      <c r="W2" s="14" t="s">
        <v>56</v>
      </c>
      <c r="X2" s="14" t="s">
        <v>57</v>
      </c>
      <c r="Y2" s="14" t="s">
        <v>58</v>
      </c>
      <c r="Z2" s="124" t="s">
        <v>67</v>
      </c>
      <c r="AA2" s="14" t="s">
        <v>56</v>
      </c>
      <c r="AB2" s="14" t="s">
        <v>57</v>
      </c>
      <c r="AC2" s="14" t="s">
        <v>58</v>
      </c>
      <c r="AD2" s="124" t="s">
        <v>67</v>
      </c>
      <c r="AE2" s="124" t="s">
        <v>67</v>
      </c>
      <c r="AF2" s="14" t="s">
        <v>56</v>
      </c>
      <c r="AG2" s="14" t="s">
        <v>57</v>
      </c>
      <c r="AH2" s="14" t="s">
        <v>58</v>
      </c>
    </row>
    <row r="3" spans="1:34" ht="16.5">
      <c r="A3" s="128"/>
      <c r="B3" s="125"/>
      <c r="C3" s="14"/>
      <c r="D3" s="14"/>
      <c r="E3" s="14"/>
      <c r="F3" s="125"/>
      <c r="G3" s="14"/>
      <c r="H3" s="14"/>
      <c r="I3" s="14"/>
      <c r="J3" s="125"/>
      <c r="K3" s="14"/>
      <c r="L3" s="14"/>
      <c r="M3" s="14"/>
      <c r="N3" s="125"/>
      <c r="O3" s="14"/>
      <c r="P3" s="14"/>
      <c r="Q3" s="14"/>
      <c r="R3" s="125"/>
      <c r="S3" s="14"/>
      <c r="T3" s="14"/>
      <c r="U3" s="14"/>
      <c r="V3" s="125"/>
      <c r="W3" s="14"/>
      <c r="X3" s="14"/>
      <c r="Y3" s="14"/>
      <c r="Z3" s="125"/>
      <c r="AA3" s="14"/>
      <c r="AB3" s="14"/>
      <c r="AC3" s="14"/>
      <c r="AD3" s="125"/>
      <c r="AE3" s="125"/>
      <c r="AF3" s="14"/>
      <c r="AG3" s="14"/>
      <c r="AH3" s="14"/>
    </row>
    <row r="4" spans="1:34" ht="16.5" customHeight="1">
      <c r="A4" s="126" t="s">
        <v>47</v>
      </c>
      <c r="B4" s="116" t="s">
        <v>65</v>
      </c>
      <c r="C4" s="116"/>
      <c r="D4" s="116"/>
      <c r="E4" s="116"/>
      <c r="F4" s="116" t="s">
        <v>65</v>
      </c>
      <c r="G4" s="116"/>
      <c r="H4" s="116"/>
      <c r="I4" s="116"/>
      <c r="J4" s="116" t="s">
        <v>65</v>
      </c>
      <c r="K4" s="116"/>
      <c r="L4" s="116"/>
      <c r="M4" s="116"/>
      <c r="N4" s="116" t="s">
        <v>65</v>
      </c>
      <c r="O4" s="116"/>
      <c r="P4" s="116"/>
      <c r="Q4" s="116"/>
      <c r="R4" s="116" t="s">
        <v>65</v>
      </c>
      <c r="S4" s="116"/>
      <c r="T4" s="116"/>
      <c r="U4" s="116"/>
      <c r="V4" s="116" t="s">
        <v>65</v>
      </c>
      <c r="W4" s="116"/>
      <c r="X4" s="116"/>
      <c r="Y4" s="116"/>
      <c r="Z4" s="116" t="s">
        <v>65</v>
      </c>
      <c r="AA4" s="116"/>
      <c r="AB4" s="116"/>
      <c r="AC4" s="116"/>
      <c r="AD4" s="12" t="s">
        <v>65</v>
      </c>
      <c r="AE4" s="116" t="s">
        <v>65</v>
      </c>
      <c r="AF4" s="116"/>
      <c r="AG4" s="116"/>
      <c r="AH4" s="116"/>
    </row>
    <row r="5" spans="1:34" ht="31.5">
      <c r="A5" s="126"/>
      <c r="B5" s="13" t="s">
        <v>66</v>
      </c>
      <c r="C5" s="13" t="s">
        <v>53</v>
      </c>
      <c r="D5" s="13" t="s">
        <v>54</v>
      </c>
      <c r="E5" s="13" t="s">
        <v>55</v>
      </c>
      <c r="F5" s="13" t="s">
        <v>66</v>
      </c>
      <c r="G5" s="13" t="s">
        <v>53</v>
      </c>
      <c r="H5" s="13" t="s">
        <v>54</v>
      </c>
      <c r="I5" s="13" t="s">
        <v>55</v>
      </c>
      <c r="J5" s="13" t="s">
        <v>66</v>
      </c>
      <c r="K5" s="13" t="s">
        <v>53</v>
      </c>
      <c r="L5" s="13" t="s">
        <v>54</v>
      </c>
      <c r="M5" s="13" t="s">
        <v>55</v>
      </c>
      <c r="N5" s="13" t="s">
        <v>66</v>
      </c>
      <c r="O5" s="13" t="s">
        <v>53</v>
      </c>
      <c r="P5" s="13" t="s">
        <v>54</v>
      </c>
      <c r="Q5" s="13" t="s">
        <v>55</v>
      </c>
      <c r="R5" s="13" t="s">
        <v>66</v>
      </c>
      <c r="S5" s="13" t="s">
        <v>53</v>
      </c>
      <c r="T5" s="13" t="s">
        <v>54</v>
      </c>
      <c r="U5" s="13" t="s">
        <v>55</v>
      </c>
      <c r="V5" s="13" t="s">
        <v>66</v>
      </c>
      <c r="W5" s="13" t="s">
        <v>53</v>
      </c>
      <c r="X5" s="13" t="s">
        <v>54</v>
      </c>
      <c r="Y5" s="13" t="s">
        <v>55</v>
      </c>
      <c r="Z5" s="13" t="s">
        <v>66</v>
      </c>
      <c r="AA5" s="13" t="s">
        <v>53</v>
      </c>
      <c r="AB5" s="13" t="s">
        <v>54</v>
      </c>
      <c r="AC5" s="13" t="s">
        <v>55</v>
      </c>
      <c r="AD5" s="13" t="s">
        <v>66</v>
      </c>
      <c r="AE5" s="13" t="s">
        <v>66</v>
      </c>
      <c r="AF5" s="13" t="s">
        <v>53</v>
      </c>
      <c r="AG5" s="13" t="s">
        <v>54</v>
      </c>
      <c r="AH5" s="13" t="s">
        <v>55</v>
      </c>
    </row>
    <row r="6" spans="1:34" ht="15.75">
      <c r="A6" s="126"/>
      <c r="B6" s="13" t="s">
        <v>48</v>
      </c>
      <c r="C6" s="13"/>
      <c r="D6" s="13"/>
      <c r="E6" s="13"/>
      <c r="F6" s="13" t="s">
        <v>48</v>
      </c>
      <c r="G6" s="13"/>
      <c r="H6" s="13"/>
      <c r="I6" s="13"/>
      <c r="J6" s="13" t="s">
        <v>48</v>
      </c>
      <c r="K6" s="13"/>
      <c r="L6" s="13"/>
      <c r="M6" s="13"/>
      <c r="N6" s="13" t="s">
        <v>48</v>
      </c>
      <c r="O6" s="13"/>
      <c r="P6" s="13"/>
      <c r="Q6" s="13"/>
      <c r="R6" s="13" t="s">
        <v>48</v>
      </c>
      <c r="S6" s="13"/>
      <c r="T6" s="13"/>
      <c r="U6" s="13"/>
      <c r="V6" s="13" t="s">
        <v>48</v>
      </c>
      <c r="W6" s="13"/>
      <c r="X6" s="13"/>
      <c r="Y6" s="13"/>
      <c r="Z6" s="13" t="s">
        <v>48</v>
      </c>
      <c r="AA6" s="13"/>
      <c r="AB6" s="13"/>
      <c r="AC6" s="13"/>
      <c r="AD6" s="13" t="s">
        <v>48</v>
      </c>
      <c r="AE6" s="13" t="s">
        <v>48</v>
      </c>
      <c r="AF6" s="13"/>
      <c r="AG6" s="13"/>
      <c r="AH6" s="13"/>
    </row>
    <row r="7" spans="1:34" ht="15.75">
      <c r="A7" s="126"/>
      <c r="B7" s="13" t="s">
        <v>49</v>
      </c>
      <c r="C7" s="13"/>
      <c r="D7" s="13"/>
      <c r="E7" s="13"/>
      <c r="F7" s="13" t="s">
        <v>49</v>
      </c>
      <c r="G7" s="13"/>
      <c r="H7" s="13"/>
      <c r="I7" s="13"/>
      <c r="J7" s="13" t="s">
        <v>49</v>
      </c>
      <c r="K7" s="13"/>
      <c r="L7" s="13"/>
      <c r="M7" s="13"/>
      <c r="N7" s="13" t="s">
        <v>49</v>
      </c>
      <c r="O7" s="13"/>
      <c r="P7" s="13"/>
      <c r="Q7" s="13"/>
      <c r="R7" s="13" t="s">
        <v>49</v>
      </c>
      <c r="S7" s="13"/>
      <c r="T7" s="13"/>
      <c r="U7" s="13"/>
      <c r="V7" s="13" t="s">
        <v>49</v>
      </c>
      <c r="W7" s="13"/>
      <c r="X7" s="13"/>
      <c r="Y7" s="13"/>
      <c r="Z7" s="13" t="s">
        <v>49</v>
      </c>
      <c r="AA7" s="13"/>
      <c r="AB7" s="13"/>
      <c r="AC7" s="13"/>
      <c r="AD7" s="13" t="s">
        <v>49</v>
      </c>
      <c r="AE7" s="13" t="s">
        <v>49</v>
      </c>
      <c r="AF7" s="13"/>
      <c r="AG7" s="13"/>
      <c r="AH7" s="13"/>
    </row>
    <row r="8" spans="1:34" ht="15.75">
      <c r="A8" s="126"/>
      <c r="B8" s="13" t="s">
        <v>50</v>
      </c>
      <c r="C8" s="13"/>
      <c r="D8" s="13"/>
      <c r="E8" s="13"/>
      <c r="F8" s="13" t="s">
        <v>50</v>
      </c>
      <c r="G8" s="13"/>
      <c r="H8" s="13"/>
      <c r="I8" s="13"/>
      <c r="J8" s="13" t="s">
        <v>50</v>
      </c>
      <c r="K8" s="13"/>
      <c r="L8" s="13"/>
      <c r="M8" s="13"/>
      <c r="N8" s="13" t="s">
        <v>50</v>
      </c>
      <c r="O8" s="13"/>
      <c r="P8" s="13"/>
      <c r="Q8" s="13"/>
      <c r="R8" s="13" t="s">
        <v>50</v>
      </c>
      <c r="S8" s="13"/>
      <c r="T8" s="13"/>
      <c r="U8" s="13"/>
      <c r="V8" s="13" t="s">
        <v>50</v>
      </c>
      <c r="W8" s="13"/>
      <c r="X8" s="13"/>
      <c r="Y8" s="13"/>
      <c r="Z8" s="13" t="s">
        <v>50</v>
      </c>
      <c r="AA8" s="13"/>
      <c r="AB8" s="13"/>
      <c r="AC8" s="13"/>
      <c r="AD8" s="13" t="s">
        <v>50</v>
      </c>
      <c r="AE8" s="13" t="s">
        <v>50</v>
      </c>
      <c r="AF8" s="13"/>
      <c r="AG8" s="13"/>
      <c r="AH8" s="13"/>
    </row>
    <row r="9" spans="1:34" ht="15.75">
      <c r="A9" s="126"/>
      <c r="B9" s="13" t="s">
        <v>51</v>
      </c>
      <c r="C9" s="13"/>
      <c r="D9" s="13"/>
      <c r="E9" s="13"/>
      <c r="F9" s="13" t="s">
        <v>51</v>
      </c>
      <c r="G9" s="13"/>
      <c r="H9" s="13"/>
      <c r="I9" s="13"/>
      <c r="J9" s="13" t="s">
        <v>51</v>
      </c>
      <c r="K9" s="13"/>
      <c r="L9" s="13"/>
      <c r="M9" s="13"/>
      <c r="N9" s="13" t="s">
        <v>51</v>
      </c>
      <c r="O9" s="13"/>
      <c r="P9" s="13"/>
      <c r="Q9" s="13"/>
      <c r="R9" s="13" t="s">
        <v>51</v>
      </c>
      <c r="S9" s="13"/>
      <c r="T9" s="13"/>
      <c r="U9" s="13"/>
      <c r="V9" s="13" t="s">
        <v>51</v>
      </c>
      <c r="W9" s="13"/>
      <c r="X9" s="13"/>
      <c r="Y9" s="13"/>
      <c r="Z9" s="13" t="s">
        <v>51</v>
      </c>
      <c r="AA9" s="13"/>
      <c r="AB9" s="13"/>
      <c r="AC9" s="13"/>
      <c r="AD9" s="13" t="s">
        <v>51</v>
      </c>
      <c r="AE9" s="13" t="s">
        <v>51</v>
      </c>
      <c r="AF9" s="13"/>
      <c r="AG9" s="13"/>
      <c r="AH9" s="13"/>
    </row>
    <row r="10" spans="1:34" ht="15.75">
      <c r="A10" s="126"/>
      <c r="B10" s="13" t="s">
        <v>52</v>
      </c>
      <c r="C10" s="13"/>
      <c r="D10" s="13"/>
      <c r="E10" s="13"/>
      <c r="F10" s="13" t="s">
        <v>52</v>
      </c>
      <c r="G10" s="13"/>
      <c r="H10" s="13"/>
      <c r="I10" s="13"/>
      <c r="J10" s="13" t="s">
        <v>52</v>
      </c>
      <c r="K10" s="13"/>
      <c r="L10" s="13"/>
      <c r="M10" s="13"/>
      <c r="N10" s="13" t="s">
        <v>52</v>
      </c>
      <c r="O10" s="13"/>
      <c r="P10" s="13"/>
      <c r="Q10" s="13"/>
      <c r="R10" s="13" t="s">
        <v>52</v>
      </c>
      <c r="S10" s="13"/>
      <c r="T10" s="13"/>
      <c r="U10" s="13"/>
      <c r="V10" s="13" t="s">
        <v>52</v>
      </c>
      <c r="W10" s="13"/>
      <c r="X10" s="13"/>
      <c r="Y10" s="13"/>
      <c r="Z10" s="13" t="s">
        <v>52</v>
      </c>
      <c r="AA10" s="13"/>
      <c r="AB10" s="13"/>
      <c r="AC10" s="13"/>
      <c r="AD10" s="13" t="s">
        <v>52</v>
      </c>
      <c r="AE10" s="13" t="s">
        <v>52</v>
      </c>
      <c r="AF10" s="13"/>
      <c r="AG10" s="13"/>
      <c r="AH10" s="13"/>
    </row>
    <row r="11" spans="1:34" ht="16.5" customHeight="1">
      <c r="A11" s="126"/>
      <c r="B11" s="116" t="s">
        <v>64</v>
      </c>
      <c r="C11" s="116"/>
      <c r="D11" s="116"/>
      <c r="E11" s="116"/>
      <c r="F11" s="116" t="s">
        <v>64</v>
      </c>
      <c r="G11" s="116"/>
      <c r="H11" s="116"/>
      <c r="I11" s="116"/>
      <c r="J11" s="116" t="s">
        <v>64</v>
      </c>
      <c r="K11" s="116"/>
      <c r="L11" s="116"/>
      <c r="M11" s="116"/>
      <c r="N11" s="116" t="s">
        <v>64</v>
      </c>
      <c r="O11" s="116"/>
      <c r="P11" s="116"/>
      <c r="Q11" s="116"/>
      <c r="R11" s="116" t="s">
        <v>64</v>
      </c>
      <c r="S11" s="116"/>
      <c r="T11" s="116"/>
      <c r="U11" s="116"/>
      <c r="V11" s="116" t="s">
        <v>64</v>
      </c>
      <c r="W11" s="116"/>
      <c r="X11" s="116"/>
      <c r="Y11" s="116"/>
      <c r="Z11" s="116" t="s">
        <v>64</v>
      </c>
      <c r="AA11" s="116"/>
      <c r="AB11" s="116"/>
      <c r="AC11" s="116"/>
      <c r="AD11" s="12" t="s">
        <v>64</v>
      </c>
      <c r="AE11" s="116" t="s">
        <v>64</v>
      </c>
      <c r="AF11" s="116"/>
      <c r="AG11" s="116"/>
      <c r="AH11" s="116"/>
    </row>
    <row r="12" spans="1:34" ht="47.25">
      <c r="A12" s="126"/>
      <c r="B12" s="13" t="s">
        <v>59</v>
      </c>
      <c r="C12" s="13"/>
      <c r="D12" s="13"/>
      <c r="E12" s="13"/>
      <c r="F12" s="13" t="s">
        <v>59</v>
      </c>
      <c r="G12" s="13"/>
      <c r="H12" s="13"/>
      <c r="I12" s="13"/>
      <c r="J12" s="13" t="s">
        <v>59</v>
      </c>
      <c r="K12" s="13"/>
      <c r="L12" s="13"/>
      <c r="M12" s="13"/>
      <c r="N12" s="13" t="s">
        <v>59</v>
      </c>
      <c r="O12" s="13"/>
      <c r="P12" s="13"/>
      <c r="Q12" s="13"/>
      <c r="R12" s="13" t="s">
        <v>59</v>
      </c>
      <c r="S12" s="13"/>
      <c r="T12" s="13"/>
      <c r="U12" s="13"/>
      <c r="V12" s="13" t="s">
        <v>59</v>
      </c>
      <c r="W12" s="13"/>
      <c r="X12" s="13"/>
      <c r="Y12" s="13"/>
      <c r="Z12" s="13" t="s">
        <v>59</v>
      </c>
      <c r="AA12" s="13"/>
      <c r="AB12" s="13"/>
      <c r="AC12" s="13"/>
      <c r="AD12" s="13" t="s">
        <v>59</v>
      </c>
      <c r="AE12" s="13" t="s">
        <v>59</v>
      </c>
      <c r="AF12" s="13"/>
      <c r="AG12" s="13"/>
      <c r="AH12" s="13"/>
    </row>
    <row r="13" spans="1:34" ht="31.5">
      <c r="A13" s="126"/>
      <c r="B13" s="13" t="s">
        <v>60</v>
      </c>
      <c r="C13" s="13"/>
      <c r="D13" s="13"/>
      <c r="E13" s="13"/>
      <c r="F13" s="13" t="s">
        <v>60</v>
      </c>
      <c r="G13" s="13"/>
      <c r="H13" s="13"/>
      <c r="I13" s="13"/>
      <c r="J13" s="13" t="s">
        <v>60</v>
      </c>
      <c r="K13" s="13"/>
      <c r="L13" s="13"/>
      <c r="M13" s="13"/>
      <c r="N13" s="13" t="s">
        <v>60</v>
      </c>
      <c r="O13" s="13"/>
      <c r="P13" s="13"/>
      <c r="Q13" s="13"/>
      <c r="R13" s="13" t="s">
        <v>60</v>
      </c>
      <c r="S13" s="13"/>
      <c r="T13" s="13"/>
      <c r="U13" s="13"/>
      <c r="V13" s="13" t="s">
        <v>60</v>
      </c>
      <c r="W13" s="13"/>
      <c r="X13" s="13"/>
      <c r="Y13" s="13"/>
      <c r="Z13" s="13" t="s">
        <v>60</v>
      </c>
      <c r="AA13" s="13"/>
      <c r="AB13" s="13"/>
      <c r="AC13" s="13"/>
      <c r="AD13" s="13" t="s">
        <v>60</v>
      </c>
      <c r="AE13" s="13" t="s">
        <v>60</v>
      </c>
      <c r="AF13" s="13"/>
      <c r="AG13" s="13"/>
      <c r="AH13" s="13"/>
    </row>
    <row r="14" spans="1:34" ht="78.75">
      <c r="A14" s="126"/>
      <c r="B14" s="13" t="s">
        <v>61</v>
      </c>
      <c r="C14" s="13"/>
      <c r="D14" s="13"/>
      <c r="E14" s="13"/>
      <c r="F14" s="13" t="s">
        <v>61</v>
      </c>
      <c r="G14" s="13"/>
      <c r="H14" s="13"/>
      <c r="I14" s="13"/>
      <c r="J14" s="13" t="s">
        <v>61</v>
      </c>
      <c r="K14" s="13"/>
      <c r="L14" s="13"/>
      <c r="M14" s="13"/>
      <c r="N14" s="13" t="s">
        <v>61</v>
      </c>
      <c r="O14" s="13"/>
      <c r="P14" s="13"/>
      <c r="Q14" s="13"/>
      <c r="R14" s="13" t="s">
        <v>61</v>
      </c>
      <c r="S14" s="13"/>
      <c r="T14" s="13"/>
      <c r="U14" s="13"/>
      <c r="V14" s="13" t="s">
        <v>61</v>
      </c>
      <c r="W14" s="13"/>
      <c r="X14" s="13"/>
      <c r="Y14" s="13"/>
      <c r="Z14" s="13" t="s">
        <v>61</v>
      </c>
      <c r="AA14" s="13"/>
      <c r="AB14" s="13"/>
      <c r="AC14" s="13"/>
      <c r="AD14" s="13" t="s">
        <v>61</v>
      </c>
      <c r="AE14" s="13" t="s">
        <v>61</v>
      </c>
      <c r="AF14" s="13"/>
      <c r="AG14" s="13"/>
      <c r="AH14" s="13"/>
    </row>
    <row r="15" spans="1:34" ht="31.5">
      <c r="A15" s="126"/>
      <c r="B15" s="13" t="s">
        <v>62</v>
      </c>
      <c r="C15" s="13"/>
      <c r="D15" s="13"/>
      <c r="E15" s="13"/>
      <c r="F15" s="13" t="s">
        <v>62</v>
      </c>
      <c r="G15" s="13"/>
      <c r="H15" s="13"/>
      <c r="I15" s="13"/>
      <c r="J15" s="13" t="s">
        <v>62</v>
      </c>
      <c r="K15" s="13"/>
      <c r="L15" s="13"/>
      <c r="M15" s="13"/>
      <c r="N15" s="13" t="s">
        <v>62</v>
      </c>
      <c r="O15" s="13"/>
      <c r="P15" s="13"/>
      <c r="Q15" s="13"/>
      <c r="R15" s="13" t="s">
        <v>62</v>
      </c>
      <c r="S15" s="13"/>
      <c r="T15" s="13"/>
      <c r="U15" s="13"/>
      <c r="V15" s="13" t="s">
        <v>62</v>
      </c>
      <c r="W15" s="13"/>
      <c r="X15" s="13"/>
      <c r="Y15" s="13"/>
      <c r="Z15" s="13" t="s">
        <v>62</v>
      </c>
      <c r="AA15" s="13"/>
      <c r="AB15" s="13"/>
      <c r="AC15" s="13"/>
      <c r="AD15" s="13" t="s">
        <v>62</v>
      </c>
      <c r="AE15" s="13" t="s">
        <v>62</v>
      </c>
      <c r="AF15" s="13"/>
      <c r="AG15" s="13"/>
      <c r="AH15" s="13"/>
    </row>
    <row r="16" spans="1:34" ht="15.75">
      <c r="A16" s="126"/>
      <c r="B16" s="13" t="s">
        <v>63</v>
      </c>
      <c r="C16" s="13"/>
      <c r="D16" s="13"/>
      <c r="E16" s="13"/>
      <c r="F16" s="13" t="s">
        <v>63</v>
      </c>
      <c r="G16" s="13"/>
      <c r="H16" s="13"/>
      <c r="I16" s="13"/>
      <c r="J16" s="13" t="s">
        <v>63</v>
      </c>
      <c r="K16" s="13"/>
      <c r="L16" s="13"/>
      <c r="M16" s="13"/>
      <c r="N16" s="13" t="s">
        <v>63</v>
      </c>
      <c r="O16" s="13"/>
      <c r="P16" s="13"/>
      <c r="Q16" s="13"/>
      <c r="R16" s="13" t="s">
        <v>63</v>
      </c>
      <c r="S16" s="13"/>
      <c r="T16" s="13"/>
      <c r="U16" s="13"/>
      <c r="V16" s="13" t="s">
        <v>63</v>
      </c>
      <c r="W16" s="13"/>
      <c r="X16" s="13"/>
      <c r="Y16" s="13"/>
      <c r="Z16" s="13" t="s">
        <v>63</v>
      </c>
      <c r="AA16" s="13"/>
      <c r="AB16" s="13"/>
      <c r="AC16" s="13"/>
      <c r="AD16" s="13" t="s">
        <v>63</v>
      </c>
      <c r="AE16" s="13" t="s">
        <v>63</v>
      </c>
      <c r="AF16" s="13"/>
      <c r="AG16" s="13"/>
      <c r="AH16" s="13"/>
    </row>
    <row r="17" spans="1:34" ht="16.5" customHeight="1">
      <c r="A17" s="126"/>
      <c r="B17" s="116" t="s">
        <v>69</v>
      </c>
      <c r="C17" s="116"/>
      <c r="D17" s="116"/>
      <c r="E17" s="116"/>
      <c r="F17" s="116" t="s">
        <v>69</v>
      </c>
      <c r="G17" s="116"/>
      <c r="H17" s="116"/>
      <c r="I17" s="116"/>
      <c r="J17" s="116" t="s">
        <v>69</v>
      </c>
      <c r="K17" s="116"/>
      <c r="L17" s="116"/>
      <c r="M17" s="116"/>
      <c r="N17" s="116" t="s">
        <v>69</v>
      </c>
      <c r="O17" s="116"/>
      <c r="P17" s="116"/>
      <c r="Q17" s="116"/>
      <c r="R17" s="116" t="s">
        <v>69</v>
      </c>
      <c r="S17" s="116"/>
      <c r="T17" s="116"/>
      <c r="U17" s="116"/>
      <c r="V17" s="116" t="s">
        <v>69</v>
      </c>
      <c r="W17" s="116"/>
      <c r="X17" s="116"/>
      <c r="Y17" s="116"/>
      <c r="Z17" s="116" t="s">
        <v>69</v>
      </c>
      <c r="AA17" s="116"/>
      <c r="AB17" s="116"/>
      <c r="AC17" s="116"/>
      <c r="AD17" s="12" t="s">
        <v>69</v>
      </c>
      <c r="AE17" s="116" t="s">
        <v>69</v>
      </c>
      <c r="AF17" s="116"/>
      <c r="AG17" s="116"/>
      <c r="AH17" s="116"/>
    </row>
    <row r="18" spans="1:34" ht="63">
      <c r="A18" s="126"/>
      <c r="B18" s="13" t="s">
        <v>70</v>
      </c>
      <c r="C18" s="13" t="s">
        <v>71</v>
      </c>
      <c r="D18" s="13" t="s">
        <v>72</v>
      </c>
      <c r="E18" s="13" t="s">
        <v>73</v>
      </c>
      <c r="F18" s="13" t="s">
        <v>70</v>
      </c>
      <c r="G18" s="13" t="s">
        <v>71</v>
      </c>
      <c r="H18" s="13" t="s">
        <v>72</v>
      </c>
      <c r="I18" s="13" t="s">
        <v>73</v>
      </c>
      <c r="J18" s="13" t="s">
        <v>70</v>
      </c>
      <c r="K18" s="13" t="s">
        <v>71</v>
      </c>
      <c r="L18" s="13" t="s">
        <v>72</v>
      </c>
      <c r="M18" s="13" t="s">
        <v>73</v>
      </c>
      <c r="N18" s="13" t="s">
        <v>70</v>
      </c>
      <c r="O18" s="13" t="s">
        <v>71</v>
      </c>
      <c r="P18" s="13" t="s">
        <v>72</v>
      </c>
      <c r="Q18" s="13" t="s">
        <v>73</v>
      </c>
      <c r="R18" s="13" t="s">
        <v>70</v>
      </c>
      <c r="S18" s="13" t="s">
        <v>71</v>
      </c>
      <c r="T18" s="13" t="s">
        <v>72</v>
      </c>
      <c r="U18" s="13" t="s">
        <v>73</v>
      </c>
      <c r="V18" s="13" t="s">
        <v>70</v>
      </c>
      <c r="W18" s="13" t="s">
        <v>71</v>
      </c>
      <c r="X18" s="13" t="s">
        <v>72</v>
      </c>
      <c r="Y18" s="13" t="s">
        <v>73</v>
      </c>
      <c r="Z18" s="13" t="s">
        <v>70</v>
      </c>
      <c r="AA18" s="13" t="s">
        <v>71</v>
      </c>
      <c r="AB18" s="13" t="s">
        <v>72</v>
      </c>
      <c r="AC18" s="13" t="s">
        <v>73</v>
      </c>
      <c r="AD18" s="13" t="s">
        <v>70</v>
      </c>
      <c r="AE18" s="13" t="s">
        <v>70</v>
      </c>
      <c r="AF18" s="13" t="s">
        <v>71</v>
      </c>
      <c r="AG18" s="13" t="s">
        <v>72</v>
      </c>
      <c r="AH18" s="13" t="s">
        <v>73</v>
      </c>
    </row>
    <row r="19" spans="1:34" ht="15.75">
      <c r="A19" s="12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</row>
    <row r="20" spans="1:34" ht="16.5" customHeight="1">
      <c r="A20" s="126"/>
      <c r="B20" s="116" t="s">
        <v>74</v>
      </c>
      <c r="C20" s="116"/>
      <c r="D20" s="116"/>
      <c r="E20" s="116"/>
      <c r="F20" s="116" t="s">
        <v>74</v>
      </c>
      <c r="G20" s="116"/>
      <c r="H20" s="116"/>
      <c r="I20" s="116"/>
      <c r="J20" s="116" t="s">
        <v>74</v>
      </c>
      <c r="K20" s="116"/>
      <c r="L20" s="116"/>
      <c r="M20" s="116"/>
      <c r="N20" s="116" t="s">
        <v>74</v>
      </c>
      <c r="O20" s="116"/>
      <c r="P20" s="116"/>
      <c r="Q20" s="116"/>
      <c r="R20" s="116" t="s">
        <v>74</v>
      </c>
      <c r="S20" s="116"/>
      <c r="T20" s="116"/>
      <c r="U20" s="116"/>
      <c r="V20" s="116" t="s">
        <v>74</v>
      </c>
      <c r="W20" s="116"/>
      <c r="X20" s="116"/>
      <c r="Y20" s="116"/>
      <c r="Z20" s="116" t="s">
        <v>74</v>
      </c>
      <c r="AA20" s="116"/>
      <c r="AB20" s="116"/>
      <c r="AC20" s="116"/>
      <c r="AD20" s="12" t="s">
        <v>74</v>
      </c>
      <c r="AE20" s="116" t="s">
        <v>74</v>
      </c>
      <c r="AF20" s="116"/>
      <c r="AG20" s="116"/>
      <c r="AH20" s="116"/>
    </row>
    <row r="21" spans="1:34" ht="63">
      <c r="A21" s="126"/>
      <c r="B21" s="13" t="s">
        <v>75</v>
      </c>
      <c r="C21" s="13" t="s">
        <v>76</v>
      </c>
      <c r="D21" s="13" t="s">
        <v>77</v>
      </c>
      <c r="E21" s="13" t="s">
        <v>73</v>
      </c>
      <c r="F21" s="13" t="s">
        <v>75</v>
      </c>
      <c r="G21" s="13" t="s">
        <v>76</v>
      </c>
      <c r="H21" s="13" t="s">
        <v>77</v>
      </c>
      <c r="I21" s="13" t="s">
        <v>73</v>
      </c>
      <c r="J21" s="13" t="s">
        <v>75</v>
      </c>
      <c r="K21" s="13" t="s">
        <v>76</v>
      </c>
      <c r="L21" s="13" t="s">
        <v>77</v>
      </c>
      <c r="M21" s="13" t="s">
        <v>73</v>
      </c>
      <c r="N21" s="13" t="s">
        <v>75</v>
      </c>
      <c r="O21" s="13" t="s">
        <v>76</v>
      </c>
      <c r="P21" s="13" t="s">
        <v>77</v>
      </c>
      <c r="Q21" s="13" t="s">
        <v>73</v>
      </c>
      <c r="R21" s="13" t="s">
        <v>75</v>
      </c>
      <c r="S21" s="13" t="s">
        <v>76</v>
      </c>
      <c r="T21" s="13" t="s">
        <v>77</v>
      </c>
      <c r="U21" s="13" t="s">
        <v>73</v>
      </c>
      <c r="V21" s="13" t="s">
        <v>75</v>
      </c>
      <c r="W21" s="13" t="s">
        <v>76</v>
      </c>
      <c r="X21" s="13" t="s">
        <v>77</v>
      </c>
      <c r="Y21" s="13" t="s">
        <v>73</v>
      </c>
      <c r="Z21" s="13" t="s">
        <v>75</v>
      </c>
      <c r="AA21" s="13" t="s">
        <v>76</v>
      </c>
      <c r="AB21" s="13" t="s">
        <v>77</v>
      </c>
      <c r="AC21" s="13" t="s">
        <v>73</v>
      </c>
      <c r="AD21" s="13" t="s">
        <v>75</v>
      </c>
      <c r="AE21" s="13" t="s">
        <v>75</v>
      </c>
      <c r="AF21" s="13" t="s">
        <v>76</v>
      </c>
      <c r="AG21" s="13" t="s">
        <v>77</v>
      </c>
      <c r="AH21" s="13" t="s">
        <v>73</v>
      </c>
    </row>
    <row r="22" spans="1:34" ht="15.75">
      <c r="A22" s="126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</row>
    <row r="23" spans="1:34" ht="16.5" customHeight="1">
      <c r="A23" s="126"/>
      <c r="B23" s="116" t="s">
        <v>78</v>
      </c>
      <c r="C23" s="116"/>
      <c r="D23" s="116"/>
      <c r="E23" s="116"/>
      <c r="F23" s="116" t="s">
        <v>78</v>
      </c>
      <c r="G23" s="116"/>
      <c r="H23" s="116"/>
      <c r="I23" s="116"/>
      <c r="J23" s="116" t="s">
        <v>78</v>
      </c>
      <c r="K23" s="116"/>
      <c r="L23" s="116"/>
      <c r="M23" s="116"/>
      <c r="N23" s="116" t="s">
        <v>78</v>
      </c>
      <c r="O23" s="116"/>
      <c r="P23" s="116"/>
      <c r="Q23" s="116"/>
      <c r="R23" s="116" t="s">
        <v>78</v>
      </c>
      <c r="S23" s="116"/>
      <c r="T23" s="116"/>
      <c r="U23" s="116"/>
      <c r="V23" s="116" t="s">
        <v>78</v>
      </c>
      <c r="W23" s="116"/>
      <c r="X23" s="116"/>
      <c r="Y23" s="116"/>
      <c r="Z23" s="116" t="s">
        <v>78</v>
      </c>
      <c r="AA23" s="116"/>
      <c r="AB23" s="116"/>
      <c r="AC23" s="116"/>
      <c r="AD23" s="12" t="s">
        <v>78</v>
      </c>
      <c r="AE23" s="116" t="s">
        <v>78</v>
      </c>
      <c r="AF23" s="116"/>
      <c r="AG23" s="116"/>
      <c r="AH23" s="116"/>
    </row>
    <row r="24" spans="1:34" ht="78.75">
      <c r="A24" s="126"/>
      <c r="B24" s="13" t="s">
        <v>87</v>
      </c>
      <c r="C24" s="13" t="s">
        <v>84</v>
      </c>
      <c r="D24" s="13" t="s">
        <v>85</v>
      </c>
      <c r="E24" s="13" t="s">
        <v>86</v>
      </c>
      <c r="F24" s="13" t="s">
        <v>87</v>
      </c>
      <c r="G24" s="13" t="s">
        <v>84</v>
      </c>
      <c r="H24" s="13" t="s">
        <v>85</v>
      </c>
      <c r="I24" s="13" t="s">
        <v>86</v>
      </c>
      <c r="J24" s="13" t="s">
        <v>87</v>
      </c>
      <c r="K24" s="13" t="s">
        <v>84</v>
      </c>
      <c r="L24" s="13" t="s">
        <v>85</v>
      </c>
      <c r="M24" s="13" t="s">
        <v>86</v>
      </c>
      <c r="N24" s="13" t="s">
        <v>87</v>
      </c>
      <c r="O24" s="13" t="s">
        <v>84</v>
      </c>
      <c r="P24" s="13" t="s">
        <v>85</v>
      </c>
      <c r="Q24" s="13" t="s">
        <v>86</v>
      </c>
      <c r="R24" s="13" t="s">
        <v>87</v>
      </c>
      <c r="S24" s="13" t="s">
        <v>84</v>
      </c>
      <c r="T24" s="13" t="s">
        <v>85</v>
      </c>
      <c r="U24" s="13" t="s">
        <v>86</v>
      </c>
      <c r="V24" s="13" t="s">
        <v>87</v>
      </c>
      <c r="W24" s="13" t="s">
        <v>84</v>
      </c>
      <c r="X24" s="13" t="s">
        <v>85</v>
      </c>
      <c r="Y24" s="13" t="s">
        <v>86</v>
      </c>
      <c r="Z24" s="13" t="s">
        <v>87</v>
      </c>
      <c r="AA24" s="13" t="s">
        <v>84</v>
      </c>
      <c r="AB24" s="13" t="s">
        <v>85</v>
      </c>
      <c r="AC24" s="13" t="s">
        <v>86</v>
      </c>
      <c r="AD24" s="13" t="s">
        <v>87</v>
      </c>
      <c r="AE24" s="13" t="s">
        <v>87</v>
      </c>
      <c r="AF24" s="13" t="s">
        <v>84</v>
      </c>
      <c r="AG24" s="13" t="s">
        <v>85</v>
      </c>
      <c r="AH24" s="13" t="s">
        <v>86</v>
      </c>
    </row>
    <row r="25" spans="1:34" ht="31.5">
      <c r="A25" s="126"/>
      <c r="B25" s="13" t="s">
        <v>79</v>
      </c>
      <c r="C25" s="13"/>
      <c r="D25" s="13"/>
      <c r="E25" s="13"/>
      <c r="F25" s="13" t="s">
        <v>79</v>
      </c>
      <c r="G25" s="13"/>
      <c r="H25" s="13"/>
      <c r="I25" s="13"/>
      <c r="J25" s="13" t="s">
        <v>79</v>
      </c>
      <c r="K25" s="13"/>
      <c r="L25" s="13"/>
      <c r="M25" s="13"/>
      <c r="N25" s="13" t="s">
        <v>79</v>
      </c>
      <c r="O25" s="13"/>
      <c r="P25" s="13"/>
      <c r="Q25" s="13"/>
      <c r="R25" s="13" t="s">
        <v>79</v>
      </c>
      <c r="S25" s="13"/>
      <c r="T25" s="13"/>
      <c r="U25" s="13"/>
      <c r="V25" s="13" t="s">
        <v>79</v>
      </c>
      <c r="W25" s="13"/>
      <c r="X25" s="13"/>
      <c r="Y25" s="13"/>
      <c r="Z25" s="13" t="s">
        <v>79</v>
      </c>
      <c r="AA25" s="13"/>
      <c r="AB25" s="13"/>
      <c r="AC25" s="13"/>
      <c r="AD25" s="13" t="s">
        <v>79</v>
      </c>
      <c r="AE25" s="13" t="s">
        <v>79</v>
      </c>
      <c r="AF25" s="13"/>
      <c r="AG25" s="13"/>
      <c r="AH25" s="13"/>
    </row>
    <row r="26" spans="1:34" ht="31.5">
      <c r="A26" s="126"/>
      <c r="B26" s="13" t="s">
        <v>80</v>
      </c>
      <c r="C26" s="13"/>
      <c r="D26" s="13"/>
      <c r="E26" s="13"/>
      <c r="F26" s="13" t="s">
        <v>80</v>
      </c>
      <c r="G26" s="13"/>
      <c r="H26" s="13"/>
      <c r="I26" s="13"/>
      <c r="J26" s="13" t="s">
        <v>80</v>
      </c>
      <c r="K26" s="13"/>
      <c r="L26" s="13"/>
      <c r="M26" s="13"/>
      <c r="N26" s="13" t="s">
        <v>80</v>
      </c>
      <c r="O26" s="13"/>
      <c r="P26" s="13"/>
      <c r="Q26" s="13"/>
      <c r="R26" s="13" t="s">
        <v>80</v>
      </c>
      <c r="S26" s="13"/>
      <c r="T26" s="13"/>
      <c r="U26" s="13"/>
      <c r="V26" s="13" t="s">
        <v>80</v>
      </c>
      <c r="W26" s="13"/>
      <c r="X26" s="13"/>
      <c r="Y26" s="13"/>
      <c r="Z26" s="13" t="s">
        <v>80</v>
      </c>
      <c r="AA26" s="13"/>
      <c r="AB26" s="13"/>
      <c r="AC26" s="13"/>
      <c r="AD26" s="13" t="s">
        <v>80</v>
      </c>
      <c r="AE26" s="13" t="s">
        <v>80</v>
      </c>
      <c r="AF26" s="13"/>
      <c r="AG26" s="13"/>
      <c r="AH26" s="13"/>
    </row>
    <row r="27" spans="1:34" ht="31.5">
      <c r="A27" s="126"/>
      <c r="B27" s="13" t="s">
        <v>81</v>
      </c>
      <c r="C27" s="13"/>
      <c r="D27" s="13"/>
      <c r="E27" s="13"/>
      <c r="F27" s="13" t="s">
        <v>81</v>
      </c>
      <c r="G27" s="13"/>
      <c r="H27" s="13"/>
      <c r="I27" s="13"/>
      <c r="J27" s="13" t="s">
        <v>81</v>
      </c>
      <c r="K27" s="13"/>
      <c r="L27" s="13"/>
      <c r="M27" s="13"/>
      <c r="N27" s="13" t="s">
        <v>81</v>
      </c>
      <c r="O27" s="13"/>
      <c r="P27" s="13"/>
      <c r="Q27" s="13"/>
      <c r="R27" s="13" t="s">
        <v>81</v>
      </c>
      <c r="S27" s="13"/>
      <c r="T27" s="13"/>
      <c r="U27" s="13"/>
      <c r="V27" s="13" t="s">
        <v>81</v>
      </c>
      <c r="W27" s="13"/>
      <c r="X27" s="13"/>
      <c r="Y27" s="13"/>
      <c r="Z27" s="13" t="s">
        <v>81</v>
      </c>
      <c r="AA27" s="13"/>
      <c r="AB27" s="13"/>
      <c r="AC27" s="13"/>
      <c r="AD27" s="13" t="s">
        <v>81</v>
      </c>
      <c r="AE27" s="13" t="s">
        <v>81</v>
      </c>
      <c r="AF27" s="13"/>
      <c r="AG27" s="13"/>
      <c r="AH27" s="13"/>
    </row>
    <row r="28" spans="1:34" ht="31.5">
      <c r="A28" s="126"/>
      <c r="B28" s="13" t="s">
        <v>82</v>
      </c>
      <c r="C28" s="13"/>
      <c r="D28" s="13"/>
      <c r="E28" s="13"/>
      <c r="F28" s="13" t="s">
        <v>82</v>
      </c>
      <c r="G28" s="13"/>
      <c r="H28" s="13"/>
      <c r="I28" s="13"/>
      <c r="J28" s="13" t="s">
        <v>82</v>
      </c>
      <c r="K28" s="13"/>
      <c r="L28" s="13"/>
      <c r="M28" s="13"/>
      <c r="N28" s="13" t="s">
        <v>82</v>
      </c>
      <c r="O28" s="13"/>
      <c r="P28" s="13"/>
      <c r="Q28" s="13"/>
      <c r="R28" s="13" t="s">
        <v>82</v>
      </c>
      <c r="S28" s="13"/>
      <c r="T28" s="13"/>
      <c r="U28" s="13"/>
      <c r="V28" s="13" t="s">
        <v>82</v>
      </c>
      <c r="W28" s="13"/>
      <c r="X28" s="13"/>
      <c r="Y28" s="13"/>
      <c r="Z28" s="13" t="s">
        <v>82</v>
      </c>
      <c r="AA28" s="13"/>
      <c r="AB28" s="13"/>
      <c r="AC28" s="13"/>
      <c r="AD28" s="13" t="s">
        <v>82</v>
      </c>
      <c r="AE28" s="13" t="s">
        <v>82</v>
      </c>
      <c r="AF28" s="13"/>
      <c r="AG28" s="13"/>
      <c r="AH28" s="13"/>
    </row>
    <row r="29" spans="1:34" ht="31.5">
      <c r="A29" s="126"/>
      <c r="B29" s="13" t="s">
        <v>83</v>
      </c>
      <c r="C29" s="13"/>
      <c r="D29" s="13"/>
      <c r="E29" s="13"/>
      <c r="F29" s="13" t="s">
        <v>83</v>
      </c>
      <c r="G29" s="13"/>
      <c r="H29" s="13"/>
      <c r="I29" s="13"/>
      <c r="J29" s="13" t="s">
        <v>83</v>
      </c>
      <c r="K29" s="13"/>
      <c r="L29" s="13"/>
      <c r="M29" s="13"/>
      <c r="N29" s="13" t="s">
        <v>83</v>
      </c>
      <c r="O29" s="13"/>
      <c r="P29" s="13"/>
      <c r="Q29" s="13"/>
      <c r="R29" s="13" t="s">
        <v>83</v>
      </c>
      <c r="S29" s="13"/>
      <c r="T29" s="13"/>
      <c r="U29" s="13"/>
      <c r="V29" s="13" t="s">
        <v>83</v>
      </c>
      <c r="W29" s="13"/>
      <c r="X29" s="13"/>
      <c r="Y29" s="13"/>
      <c r="Z29" s="13" t="s">
        <v>83</v>
      </c>
      <c r="AA29" s="13"/>
      <c r="AB29" s="13"/>
      <c r="AC29" s="13"/>
      <c r="AD29" s="13" t="s">
        <v>83</v>
      </c>
      <c r="AE29" s="13" t="s">
        <v>83</v>
      </c>
      <c r="AF29" s="13"/>
      <c r="AG29" s="13"/>
      <c r="AH29" s="13"/>
    </row>
  </sheetData>
  <mergeCells count="61">
    <mergeCell ref="X1:Z1"/>
    <mergeCell ref="AA1:AD1"/>
    <mergeCell ref="AE20:AH20"/>
    <mergeCell ref="B23:E23"/>
    <mergeCell ref="F23:I23"/>
    <mergeCell ref="J23:M23"/>
    <mergeCell ref="N23:Q23"/>
    <mergeCell ref="R23:U23"/>
    <mergeCell ref="V23:Y23"/>
    <mergeCell ref="Z23:AC23"/>
    <mergeCell ref="AE23:AH23"/>
    <mergeCell ref="AE17:AH17"/>
    <mergeCell ref="B20:E20"/>
    <mergeCell ref="F20:I20"/>
    <mergeCell ref="J20:M20"/>
    <mergeCell ref="N20:Q20"/>
    <mergeCell ref="R20:U20"/>
    <mergeCell ref="V20:Y20"/>
    <mergeCell ref="Z20:AC20"/>
    <mergeCell ref="Z11:AC11"/>
    <mergeCell ref="AE11:AH11"/>
    <mergeCell ref="V17:Y17"/>
    <mergeCell ref="Z17:AC17"/>
    <mergeCell ref="V11:Y11"/>
    <mergeCell ref="B17:E17"/>
    <mergeCell ref="F17:I17"/>
    <mergeCell ref="J17:M17"/>
    <mergeCell ref="N17:Q17"/>
    <mergeCell ref="R17:U17"/>
    <mergeCell ref="AD2:AD3"/>
    <mergeCell ref="AE2:AE3"/>
    <mergeCell ref="A4:A29"/>
    <mergeCell ref="B4:E4"/>
    <mergeCell ref="F4:I4"/>
    <mergeCell ref="J4:M4"/>
    <mergeCell ref="N4:Q4"/>
    <mergeCell ref="R4:U4"/>
    <mergeCell ref="V4:Y4"/>
    <mergeCell ref="Z4:AC4"/>
    <mergeCell ref="AE4:AH4"/>
    <mergeCell ref="B11:E11"/>
    <mergeCell ref="F11:I11"/>
    <mergeCell ref="J11:M11"/>
    <mergeCell ref="N11:Q11"/>
    <mergeCell ref="R11:U11"/>
    <mergeCell ref="AE1:AH1"/>
    <mergeCell ref="A2:A3"/>
    <mergeCell ref="B2:B3"/>
    <mergeCell ref="F2:F3"/>
    <mergeCell ref="J2:J3"/>
    <mergeCell ref="N2:N3"/>
    <mergeCell ref="R2:R3"/>
    <mergeCell ref="A1:B1"/>
    <mergeCell ref="C1:E1"/>
    <mergeCell ref="F1:I1"/>
    <mergeCell ref="J1:L1"/>
    <mergeCell ref="M1:P1"/>
    <mergeCell ref="Q1:S1"/>
    <mergeCell ref="T1:W1"/>
    <mergeCell ref="V2:V3"/>
    <mergeCell ref="Z2:Z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K23"/>
  <sheetViews>
    <sheetView topLeftCell="A6" workbookViewId="0">
      <selection activeCell="F12" sqref="F12"/>
    </sheetView>
  </sheetViews>
  <sheetFormatPr defaultRowHeight="15.75"/>
  <cols>
    <col min="1" max="1" width="9.140625" style="111"/>
    <col min="2" max="2" width="12.42578125" style="111" customWidth="1"/>
    <col min="3" max="3" width="14.5703125" style="111" customWidth="1"/>
    <col min="4" max="4" width="29.42578125" style="111" customWidth="1"/>
    <col min="5" max="5" width="29.85546875" style="111" customWidth="1"/>
    <col min="6" max="6" width="24.85546875" style="111" customWidth="1"/>
    <col min="7" max="7" width="19.5703125" style="111" customWidth="1"/>
    <col min="8" max="8" width="30" style="111" customWidth="1"/>
    <col min="9" max="9" width="32" style="111" customWidth="1"/>
    <col min="10" max="10" width="18" style="111" customWidth="1"/>
    <col min="11" max="11" width="30.140625" style="111" customWidth="1"/>
    <col min="12" max="16384" width="9.140625" style="111"/>
  </cols>
  <sheetData>
    <row r="1" spans="2:11" ht="16.5">
      <c r="B1" s="109" t="s">
        <v>139</v>
      </c>
      <c r="C1" s="109" t="s">
        <v>95</v>
      </c>
      <c r="D1" s="110"/>
      <c r="E1" s="110"/>
    </row>
    <row r="2" spans="2:11">
      <c r="B2" s="110" t="s">
        <v>140</v>
      </c>
      <c r="C2" s="110">
        <v>9</v>
      </c>
      <c r="D2" s="110" t="s">
        <v>148</v>
      </c>
      <c r="E2" s="129" t="s">
        <v>102</v>
      </c>
    </row>
    <row r="3" spans="2:11">
      <c r="B3" s="110" t="s">
        <v>141</v>
      </c>
      <c r="C3" s="110" t="s">
        <v>146</v>
      </c>
      <c r="D3" s="110" t="s">
        <v>149</v>
      </c>
      <c r="E3" s="130"/>
    </row>
    <row r="4" spans="2:11">
      <c r="B4" s="110" t="s">
        <v>142</v>
      </c>
      <c r="C4" s="110">
        <v>10</v>
      </c>
      <c r="D4" s="110" t="s">
        <v>150</v>
      </c>
      <c r="E4" s="130"/>
    </row>
    <row r="5" spans="2:11">
      <c r="B5" s="110" t="s">
        <v>143</v>
      </c>
      <c r="C5" s="110" t="s">
        <v>147</v>
      </c>
      <c r="D5" s="110" t="s">
        <v>151</v>
      </c>
      <c r="E5" s="130"/>
    </row>
    <row r="6" spans="2:11">
      <c r="B6" s="110" t="s">
        <v>144</v>
      </c>
      <c r="C6" s="110">
        <v>11</v>
      </c>
      <c r="D6" s="110" t="s">
        <v>152</v>
      </c>
      <c r="E6" s="130"/>
    </row>
    <row r="7" spans="2:11">
      <c r="B7" s="110" t="s">
        <v>145</v>
      </c>
      <c r="C7" s="110">
        <v>12</v>
      </c>
      <c r="D7" s="110" t="s">
        <v>153</v>
      </c>
      <c r="E7" s="131"/>
    </row>
    <row r="8" spans="2:11" ht="16.5">
      <c r="B8" s="109" t="s">
        <v>137</v>
      </c>
      <c r="C8" s="109" t="s">
        <v>95</v>
      </c>
      <c r="D8" s="110"/>
      <c r="E8" s="110"/>
    </row>
    <row r="9" spans="2:11">
      <c r="B9" s="110" t="s">
        <v>131</v>
      </c>
      <c r="C9" s="110">
        <v>5</v>
      </c>
      <c r="D9" s="110" t="s">
        <v>133</v>
      </c>
      <c r="E9" s="129" t="s">
        <v>102</v>
      </c>
    </row>
    <row r="10" spans="2:11">
      <c r="B10" s="110" t="s">
        <v>130</v>
      </c>
      <c r="C10" s="110">
        <v>6</v>
      </c>
      <c r="D10" s="110" t="s">
        <v>134</v>
      </c>
      <c r="E10" s="130"/>
    </row>
    <row r="11" spans="2:11">
      <c r="B11" s="110" t="s">
        <v>127</v>
      </c>
      <c r="C11" s="110">
        <v>7</v>
      </c>
      <c r="D11" s="110" t="s">
        <v>135</v>
      </c>
      <c r="E11" s="130"/>
    </row>
    <row r="12" spans="2:11" ht="20.25">
      <c r="B12" s="110" t="s">
        <v>128</v>
      </c>
      <c r="C12" s="110" t="s">
        <v>132</v>
      </c>
      <c r="D12" s="110" t="s">
        <v>136</v>
      </c>
      <c r="E12" s="131"/>
      <c r="G12" s="132" t="s">
        <v>105</v>
      </c>
      <c r="H12" s="132"/>
      <c r="I12" s="132"/>
      <c r="J12" s="132"/>
      <c r="K12" s="132"/>
    </row>
    <row r="13" spans="2:11" ht="16.5">
      <c r="B13" s="110" t="s">
        <v>129</v>
      </c>
      <c r="C13" s="110">
        <v>8</v>
      </c>
      <c r="D13" s="110"/>
      <c r="E13" s="110"/>
      <c r="G13" s="134" t="s">
        <v>104</v>
      </c>
      <c r="H13" s="134"/>
      <c r="I13" s="134"/>
      <c r="J13" s="134"/>
      <c r="K13" s="134"/>
    </row>
    <row r="14" spans="2:11" ht="16.5">
      <c r="B14" s="109" t="s">
        <v>138</v>
      </c>
      <c r="C14" s="109" t="s">
        <v>95</v>
      </c>
      <c r="D14" s="110" t="s">
        <v>125</v>
      </c>
      <c r="E14" s="110"/>
      <c r="F14" s="112" t="s">
        <v>95</v>
      </c>
      <c r="G14" s="110">
        <v>1</v>
      </c>
      <c r="H14" s="110">
        <v>2</v>
      </c>
      <c r="I14" s="110">
        <v>3</v>
      </c>
      <c r="J14" s="110">
        <v>4</v>
      </c>
      <c r="K14" s="110">
        <v>5</v>
      </c>
    </row>
    <row r="15" spans="2:11">
      <c r="B15" s="110" t="s">
        <v>89</v>
      </c>
      <c r="C15" s="110">
        <v>1</v>
      </c>
      <c r="D15" s="110" t="s">
        <v>123</v>
      </c>
      <c r="E15" s="110" t="s">
        <v>92</v>
      </c>
      <c r="F15" s="112">
        <v>3</v>
      </c>
      <c r="G15" s="133" t="s">
        <v>106</v>
      </c>
      <c r="H15" s="133" t="s">
        <v>107</v>
      </c>
      <c r="I15" s="133" t="s">
        <v>108</v>
      </c>
      <c r="J15" s="133" t="s">
        <v>109</v>
      </c>
      <c r="K15" s="133" t="s">
        <v>110</v>
      </c>
    </row>
    <row r="16" spans="2:11">
      <c r="B16" s="110" t="s">
        <v>90</v>
      </c>
      <c r="C16" s="113" t="s">
        <v>94</v>
      </c>
      <c r="D16" s="110" t="s">
        <v>124</v>
      </c>
      <c r="E16" s="110" t="s">
        <v>93</v>
      </c>
      <c r="F16" s="112">
        <v>4</v>
      </c>
      <c r="G16" s="133"/>
      <c r="H16" s="133"/>
      <c r="I16" s="133"/>
      <c r="J16" s="133"/>
      <c r="K16" s="133"/>
    </row>
    <row r="17" spans="2:11" ht="44.25" customHeight="1">
      <c r="B17" s="110" t="s">
        <v>91</v>
      </c>
      <c r="C17" s="110">
        <v>2</v>
      </c>
      <c r="D17" s="110"/>
      <c r="E17" s="110"/>
      <c r="F17" s="112"/>
      <c r="G17" s="133"/>
      <c r="H17" s="133"/>
      <c r="I17" s="133"/>
      <c r="J17" s="133"/>
      <c r="K17" s="133"/>
    </row>
    <row r="18" spans="2:11" ht="72" customHeight="1">
      <c r="B18" s="114" t="s">
        <v>96</v>
      </c>
      <c r="C18" s="115" t="s">
        <v>102</v>
      </c>
      <c r="D18" s="134" t="s">
        <v>111</v>
      </c>
      <c r="E18" s="134"/>
      <c r="F18" s="134"/>
      <c r="G18" s="110" t="s">
        <v>112</v>
      </c>
      <c r="H18" s="110" t="s">
        <v>113</v>
      </c>
      <c r="I18" s="110" t="s">
        <v>114</v>
      </c>
      <c r="J18" s="110" t="s">
        <v>115</v>
      </c>
      <c r="K18" s="110" t="s">
        <v>116</v>
      </c>
    </row>
    <row r="19" spans="2:11" ht="16.5">
      <c r="B19" s="110" t="s">
        <v>97</v>
      </c>
      <c r="C19" s="133" t="s">
        <v>103</v>
      </c>
      <c r="D19" s="134" t="s">
        <v>122</v>
      </c>
      <c r="E19" s="134"/>
      <c r="F19" s="134"/>
      <c r="G19" s="133" t="s">
        <v>117</v>
      </c>
      <c r="H19" s="133" t="s">
        <v>118</v>
      </c>
      <c r="I19" s="133" t="s">
        <v>119</v>
      </c>
      <c r="J19" s="133" t="s">
        <v>120</v>
      </c>
      <c r="K19" s="133" t="s">
        <v>121</v>
      </c>
    </row>
    <row r="20" spans="2:11" ht="64.5">
      <c r="B20" s="110" t="s">
        <v>98</v>
      </c>
      <c r="C20" s="133"/>
      <c r="D20" s="110" t="s">
        <v>522</v>
      </c>
      <c r="E20" s="110" t="s">
        <v>523</v>
      </c>
      <c r="F20" s="110" t="s">
        <v>524</v>
      </c>
      <c r="G20" s="133"/>
      <c r="H20" s="133"/>
      <c r="I20" s="133"/>
      <c r="J20" s="133"/>
      <c r="K20" s="133"/>
    </row>
    <row r="21" spans="2:11" ht="48">
      <c r="B21" s="110" t="s">
        <v>99</v>
      </c>
      <c r="C21" s="133"/>
      <c r="D21" s="110" t="s">
        <v>525</v>
      </c>
      <c r="E21" s="110" t="s">
        <v>526</v>
      </c>
      <c r="F21" s="110" t="s">
        <v>527</v>
      </c>
      <c r="G21" s="133"/>
      <c r="H21" s="133"/>
      <c r="I21" s="133"/>
      <c r="J21" s="133"/>
      <c r="K21" s="133"/>
    </row>
    <row r="22" spans="2:11" ht="63.75">
      <c r="B22" s="110" t="s">
        <v>100</v>
      </c>
      <c r="C22" s="133"/>
      <c r="D22" s="110" t="s">
        <v>528</v>
      </c>
      <c r="E22" s="110" t="s">
        <v>529</v>
      </c>
      <c r="F22" s="110" t="s">
        <v>530</v>
      </c>
      <c r="G22" s="133"/>
      <c r="H22" s="133"/>
      <c r="I22" s="133"/>
      <c r="J22" s="133"/>
      <c r="K22" s="133"/>
    </row>
    <row r="23" spans="2:11">
      <c r="B23" s="110" t="s">
        <v>101</v>
      </c>
      <c r="C23" s="133"/>
      <c r="D23" s="133" t="s">
        <v>126</v>
      </c>
      <c r="E23" s="133"/>
      <c r="F23" s="133"/>
      <c r="G23" s="133"/>
      <c r="H23" s="133"/>
      <c r="I23" s="133"/>
      <c r="J23" s="133"/>
      <c r="K23" s="110"/>
    </row>
  </sheetData>
  <mergeCells count="18">
    <mergeCell ref="K19:K22"/>
    <mergeCell ref="D19:F19"/>
    <mergeCell ref="D23:F23"/>
    <mergeCell ref="C19:C23"/>
    <mergeCell ref="G13:K13"/>
    <mergeCell ref="D18:F18"/>
    <mergeCell ref="G19:G23"/>
    <mergeCell ref="H19:H23"/>
    <mergeCell ref="I19:I23"/>
    <mergeCell ref="J19:J23"/>
    <mergeCell ref="E2:E7"/>
    <mergeCell ref="E9:E12"/>
    <mergeCell ref="G12:K12"/>
    <mergeCell ref="G15:G17"/>
    <mergeCell ref="H15:H17"/>
    <mergeCell ref="I15:I17"/>
    <mergeCell ref="J15:J17"/>
    <mergeCell ref="K15:K17"/>
  </mergeCells>
  <pageMargins left="0.70866141732283472" right="0.70866141732283472" top="0.2" bottom="0.18" header="0.17" footer="0.19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3:K38"/>
  <sheetViews>
    <sheetView workbookViewId="0">
      <selection activeCell="H17" sqref="H17"/>
    </sheetView>
  </sheetViews>
  <sheetFormatPr defaultRowHeight="15"/>
  <cols>
    <col min="1" max="2" width="9.140625" style="15"/>
    <col min="3" max="3" width="19.42578125" style="15" customWidth="1"/>
    <col min="4" max="4" width="14.7109375" style="15" customWidth="1"/>
    <col min="5" max="5" width="10.7109375" style="15" bestFit="1" customWidth="1"/>
    <col min="6" max="6" width="12.85546875" style="15" customWidth="1"/>
    <col min="7" max="7" width="13.85546875" style="15" customWidth="1"/>
    <col min="8" max="8" width="16" style="15" customWidth="1"/>
    <col min="9" max="9" width="13.7109375" style="15" customWidth="1"/>
    <col min="10" max="10" width="12.140625" style="15" customWidth="1"/>
    <col min="11" max="11" width="16" style="15" customWidth="1"/>
    <col min="12" max="16384" width="9.140625" style="15"/>
  </cols>
  <sheetData>
    <row r="3" spans="3:11" ht="57.75" customHeight="1">
      <c r="C3" s="20" t="s">
        <v>154</v>
      </c>
      <c r="D3" s="135" t="s">
        <v>162</v>
      </c>
      <c r="E3" s="136" t="s">
        <v>163</v>
      </c>
      <c r="F3" s="136"/>
      <c r="G3" s="136"/>
      <c r="H3" s="136"/>
      <c r="I3" s="136"/>
      <c r="J3" s="136"/>
      <c r="K3" s="136"/>
    </row>
    <row r="4" spans="3:11" s="16" customFormat="1" ht="30.75" customHeight="1">
      <c r="C4" s="137" t="s">
        <v>155</v>
      </c>
      <c r="D4" s="135"/>
      <c r="E4" s="19" t="s">
        <v>157</v>
      </c>
      <c r="F4" s="19" t="s">
        <v>156</v>
      </c>
      <c r="G4" s="19" t="s">
        <v>158</v>
      </c>
      <c r="H4" s="19" t="s">
        <v>159</v>
      </c>
      <c r="I4" s="19" t="s">
        <v>160</v>
      </c>
      <c r="J4" s="19" t="s">
        <v>27</v>
      </c>
      <c r="K4" s="19" t="s">
        <v>161</v>
      </c>
    </row>
    <row r="5" spans="3:11" ht="30.75" customHeight="1">
      <c r="C5" s="137"/>
      <c r="D5" s="21">
        <v>0.29166666666666669</v>
      </c>
      <c r="E5" s="22"/>
      <c r="F5" s="22"/>
      <c r="G5" s="22"/>
      <c r="H5" s="22"/>
      <c r="I5" s="22"/>
      <c r="J5" s="22"/>
      <c r="K5" s="22"/>
    </row>
    <row r="6" spans="3:11" ht="30.75" customHeight="1">
      <c r="C6" s="137"/>
      <c r="D6" s="18">
        <v>0.33333333333333298</v>
      </c>
      <c r="E6" s="17">
        <v>4.7</v>
      </c>
      <c r="F6" s="17">
        <v>20</v>
      </c>
      <c r="G6" s="17">
        <v>125</v>
      </c>
      <c r="H6" s="17">
        <v>45</v>
      </c>
      <c r="I6" s="17">
        <v>120</v>
      </c>
      <c r="J6" s="17">
        <v>55</v>
      </c>
      <c r="K6" s="17"/>
    </row>
    <row r="7" spans="3:11" ht="30.75" customHeight="1">
      <c r="C7" s="137"/>
      <c r="D7" s="18">
        <v>0.375</v>
      </c>
      <c r="E7" s="17"/>
      <c r="F7" s="17">
        <v>14</v>
      </c>
      <c r="G7" s="17">
        <v>115</v>
      </c>
      <c r="H7" s="17">
        <v>0</v>
      </c>
      <c r="I7" s="17">
        <v>0</v>
      </c>
      <c r="J7" s="17"/>
      <c r="K7" s="17"/>
    </row>
    <row r="8" spans="3:11" ht="30.75" customHeight="1">
      <c r="C8" s="137"/>
      <c r="D8" s="18">
        <v>0.41666666666666702</v>
      </c>
      <c r="E8" s="17"/>
      <c r="F8" s="17">
        <v>11</v>
      </c>
      <c r="G8" s="17">
        <v>55</v>
      </c>
      <c r="H8" s="17">
        <v>25</v>
      </c>
      <c r="I8" s="17">
        <v>0</v>
      </c>
      <c r="J8" s="17"/>
      <c r="K8" s="17"/>
    </row>
    <row r="9" spans="3:11" ht="30.75" customHeight="1">
      <c r="C9" s="137"/>
      <c r="D9" s="18">
        <v>0.45833333333333298</v>
      </c>
      <c r="E9" s="17"/>
      <c r="F9" s="17">
        <v>5</v>
      </c>
      <c r="G9" s="17"/>
      <c r="H9" s="17">
        <v>0</v>
      </c>
      <c r="I9" s="17">
        <v>0</v>
      </c>
      <c r="J9" s="17"/>
      <c r="K9" s="17"/>
    </row>
    <row r="10" spans="3:11" ht="30.75" customHeight="1">
      <c r="C10" s="137"/>
      <c r="D10" s="18">
        <v>0.5</v>
      </c>
      <c r="E10" s="17"/>
      <c r="F10" s="17">
        <v>3</v>
      </c>
      <c r="G10" s="17"/>
      <c r="H10" s="17"/>
      <c r="I10" s="17">
        <v>20</v>
      </c>
      <c r="J10" s="17"/>
      <c r="K10" s="17"/>
    </row>
    <row r="11" spans="3:11" ht="30.75" customHeight="1">
      <c r="C11" s="137"/>
      <c r="D11" s="18">
        <v>0.54166666666666696</v>
      </c>
      <c r="E11" s="17"/>
      <c r="F11" s="17">
        <v>1</v>
      </c>
      <c r="G11" s="17"/>
      <c r="H11" s="17"/>
      <c r="I11" s="17">
        <v>0</v>
      </c>
      <c r="J11" s="17"/>
      <c r="K11" s="17"/>
    </row>
    <row r="12" spans="3:11" ht="30.75" customHeight="1">
      <c r="C12" s="137"/>
      <c r="D12" s="18">
        <v>0.58333333333333404</v>
      </c>
      <c r="E12" s="17"/>
      <c r="F12" s="17">
        <v>0</v>
      </c>
      <c r="G12" s="17"/>
      <c r="H12" s="17"/>
      <c r="I12" s="17">
        <v>0</v>
      </c>
      <c r="J12" s="17"/>
      <c r="K12" s="17"/>
    </row>
    <row r="13" spans="3:11" ht="30.75" customHeight="1">
      <c r="C13" s="137"/>
      <c r="D13" s="18">
        <v>0.60416666666666663</v>
      </c>
      <c r="E13" s="17"/>
      <c r="F13" s="17">
        <v>0</v>
      </c>
      <c r="G13" s="17"/>
      <c r="H13" s="17"/>
      <c r="I13" s="17">
        <v>0</v>
      </c>
      <c r="J13" s="17"/>
      <c r="K13" s="17"/>
    </row>
    <row r="15" spans="3:11" ht="37.5">
      <c r="C15" s="20" t="s">
        <v>154</v>
      </c>
      <c r="D15" s="135" t="s">
        <v>162</v>
      </c>
      <c r="E15" s="136" t="s">
        <v>163</v>
      </c>
      <c r="F15" s="136"/>
      <c r="G15" s="136"/>
      <c r="H15" s="136"/>
      <c r="I15" s="136"/>
      <c r="J15" s="136"/>
      <c r="K15" s="136"/>
    </row>
    <row r="16" spans="3:11" ht="30">
      <c r="C16" s="137" t="s">
        <v>155</v>
      </c>
      <c r="D16" s="135"/>
      <c r="E16" s="19" t="s">
        <v>157</v>
      </c>
      <c r="F16" s="19" t="s">
        <v>156</v>
      </c>
      <c r="G16" s="19" t="s">
        <v>158</v>
      </c>
      <c r="H16" s="19" t="s">
        <v>159</v>
      </c>
      <c r="I16" s="19" t="s">
        <v>160</v>
      </c>
      <c r="J16" s="19" t="s">
        <v>27</v>
      </c>
      <c r="K16" s="19" t="s">
        <v>161</v>
      </c>
    </row>
    <row r="17" spans="3:11" ht="30.75" customHeight="1">
      <c r="C17" s="137"/>
      <c r="D17" s="21">
        <v>0.60416666666666663</v>
      </c>
      <c r="E17" s="22"/>
      <c r="F17" s="22"/>
      <c r="G17" s="22"/>
      <c r="H17" s="22"/>
      <c r="I17" s="22"/>
      <c r="J17" s="22"/>
      <c r="K17" s="22"/>
    </row>
    <row r="18" spans="3:11" ht="30.75" customHeight="1">
      <c r="C18" s="137"/>
      <c r="D18" s="18">
        <v>0.625</v>
      </c>
      <c r="E18" s="17"/>
      <c r="F18" s="17"/>
      <c r="G18" s="17"/>
      <c r="H18" s="17"/>
      <c r="I18" s="17"/>
      <c r="J18" s="17"/>
      <c r="K18" s="17"/>
    </row>
    <row r="19" spans="3:11" ht="30.75" customHeight="1">
      <c r="C19" s="137"/>
      <c r="D19" s="18">
        <v>0.66666666666666696</v>
      </c>
      <c r="E19" s="17"/>
      <c r="F19" s="17"/>
      <c r="G19" s="17"/>
      <c r="H19" s="17"/>
      <c r="I19" s="17"/>
      <c r="J19" s="17"/>
      <c r="K19" s="17"/>
    </row>
    <row r="20" spans="3:11" ht="30.75" customHeight="1">
      <c r="C20" s="137"/>
      <c r="D20" s="18">
        <v>0.70833333333333304</v>
      </c>
      <c r="E20" s="17"/>
      <c r="F20" s="17"/>
      <c r="G20" s="17"/>
      <c r="H20" s="17"/>
      <c r="I20" s="17"/>
      <c r="J20" s="17"/>
      <c r="K20" s="17"/>
    </row>
    <row r="21" spans="3:11" ht="30.75" customHeight="1">
      <c r="C21" s="137"/>
      <c r="D21" s="18">
        <v>0.75</v>
      </c>
      <c r="E21" s="17"/>
      <c r="F21" s="17"/>
      <c r="G21" s="17"/>
      <c r="H21" s="17"/>
      <c r="I21" s="17"/>
      <c r="J21" s="17"/>
      <c r="K21" s="17"/>
    </row>
    <row r="22" spans="3:11" ht="30.75" customHeight="1">
      <c r="C22" s="137"/>
      <c r="D22" s="18">
        <v>0.79166666666666696</v>
      </c>
      <c r="E22" s="17"/>
      <c r="F22" s="17"/>
      <c r="G22" s="17"/>
      <c r="H22" s="17"/>
      <c r="I22" s="17"/>
      <c r="J22" s="17"/>
      <c r="K22" s="17"/>
    </row>
    <row r="23" spans="3:11" ht="30.75" customHeight="1">
      <c r="C23" s="137"/>
      <c r="D23" s="18">
        <v>0.83333333333333304</v>
      </c>
      <c r="E23" s="17"/>
      <c r="F23" s="17"/>
      <c r="G23" s="17"/>
      <c r="H23" s="17"/>
      <c r="I23" s="17"/>
      <c r="J23" s="17"/>
      <c r="K23" s="17"/>
    </row>
    <row r="24" spans="3:11" ht="30.75" customHeight="1">
      <c r="C24" s="137"/>
      <c r="D24" s="18">
        <v>0.875</v>
      </c>
      <c r="E24" s="17"/>
      <c r="F24" s="17"/>
      <c r="G24" s="17"/>
      <c r="H24" s="17"/>
      <c r="I24" s="17"/>
      <c r="J24" s="17"/>
      <c r="K24" s="17"/>
    </row>
    <row r="25" spans="3:11" ht="30.75" customHeight="1">
      <c r="C25" s="137"/>
      <c r="D25" s="18">
        <v>0.91666666666666696</v>
      </c>
      <c r="E25" s="17"/>
      <c r="F25" s="17"/>
      <c r="G25" s="17"/>
      <c r="H25" s="17"/>
      <c r="I25" s="17"/>
      <c r="J25" s="17"/>
      <c r="K25" s="17"/>
    </row>
    <row r="27" spans="3:11" ht="37.5">
      <c r="C27" s="20" t="s">
        <v>154</v>
      </c>
      <c r="D27" s="135" t="s">
        <v>162</v>
      </c>
      <c r="E27" s="136" t="s">
        <v>163</v>
      </c>
      <c r="F27" s="136"/>
      <c r="G27" s="136"/>
      <c r="H27" s="136"/>
      <c r="I27" s="136"/>
      <c r="J27" s="136"/>
      <c r="K27" s="136"/>
    </row>
    <row r="28" spans="3:11" ht="30">
      <c r="C28" s="137" t="s">
        <v>155</v>
      </c>
      <c r="D28" s="135"/>
      <c r="E28" s="19" t="s">
        <v>157</v>
      </c>
      <c r="F28" s="19" t="s">
        <v>156</v>
      </c>
      <c r="G28" s="19" t="s">
        <v>158</v>
      </c>
      <c r="H28" s="19" t="s">
        <v>159</v>
      </c>
      <c r="I28" s="19" t="s">
        <v>160</v>
      </c>
      <c r="J28" s="19" t="s">
        <v>27</v>
      </c>
      <c r="K28" s="19" t="s">
        <v>161</v>
      </c>
    </row>
    <row r="29" spans="3:11" ht="30.75" customHeight="1">
      <c r="C29" s="137"/>
      <c r="D29" s="21">
        <v>0.91666666666666663</v>
      </c>
      <c r="E29" s="22"/>
      <c r="F29" s="22"/>
      <c r="G29" s="22"/>
      <c r="H29" s="22"/>
      <c r="I29" s="22"/>
      <c r="J29" s="22"/>
      <c r="K29" s="22"/>
    </row>
    <row r="30" spans="3:11" ht="30.75" customHeight="1">
      <c r="C30" s="137"/>
      <c r="D30" s="18">
        <v>0.95833333333333304</v>
      </c>
      <c r="E30" s="17"/>
      <c r="F30" s="17"/>
      <c r="G30" s="17"/>
      <c r="H30" s="17"/>
      <c r="I30" s="17"/>
      <c r="J30" s="17"/>
      <c r="K30" s="17"/>
    </row>
    <row r="31" spans="3:11" ht="30.75" customHeight="1">
      <c r="C31" s="137"/>
      <c r="D31" s="18">
        <v>1</v>
      </c>
      <c r="E31" s="17"/>
      <c r="F31" s="17"/>
      <c r="G31" s="17"/>
      <c r="H31" s="17"/>
      <c r="I31" s="17"/>
      <c r="J31" s="17"/>
      <c r="K31" s="17"/>
    </row>
    <row r="32" spans="3:11" ht="30.75" customHeight="1">
      <c r="C32" s="137"/>
      <c r="D32" s="18">
        <v>1.0416666666666701</v>
      </c>
      <c r="E32" s="17"/>
      <c r="F32" s="17"/>
      <c r="G32" s="17"/>
      <c r="H32" s="17"/>
      <c r="I32" s="17"/>
      <c r="J32" s="17"/>
      <c r="K32" s="17"/>
    </row>
    <row r="33" spans="3:11" ht="30.75" customHeight="1">
      <c r="C33" s="137"/>
      <c r="D33" s="18">
        <v>1.0833333333333299</v>
      </c>
      <c r="E33" s="17"/>
      <c r="F33" s="17"/>
      <c r="G33" s="17"/>
      <c r="H33" s="17"/>
      <c r="I33" s="17"/>
      <c r="J33" s="17"/>
      <c r="K33" s="17"/>
    </row>
    <row r="34" spans="3:11" ht="30.75" customHeight="1">
      <c r="C34" s="137"/>
      <c r="D34" s="18">
        <v>1.125</v>
      </c>
      <c r="E34" s="17"/>
      <c r="F34" s="17"/>
      <c r="G34" s="17"/>
      <c r="H34" s="17"/>
      <c r="I34" s="17"/>
      <c r="J34" s="17"/>
      <c r="K34" s="17"/>
    </row>
    <row r="35" spans="3:11" ht="30.75" customHeight="1">
      <c r="C35" s="137"/>
      <c r="D35" s="18">
        <v>1.1666666666666701</v>
      </c>
      <c r="E35" s="17"/>
      <c r="F35" s="17"/>
      <c r="G35" s="17"/>
      <c r="H35" s="17"/>
      <c r="I35" s="17"/>
      <c r="J35" s="17"/>
      <c r="K35" s="17"/>
    </row>
    <row r="36" spans="3:11" ht="30.75" customHeight="1">
      <c r="C36" s="137"/>
      <c r="D36" s="18">
        <v>1.2083333333333299</v>
      </c>
      <c r="E36" s="17"/>
      <c r="F36" s="17"/>
      <c r="G36" s="17"/>
      <c r="H36" s="17"/>
      <c r="I36" s="17"/>
      <c r="J36" s="17"/>
      <c r="K36" s="17"/>
    </row>
    <row r="37" spans="3:11" ht="30.75" customHeight="1">
      <c r="C37" s="137"/>
      <c r="D37" s="18">
        <v>1.25</v>
      </c>
      <c r="E37" s="17"/>
      <c r="F37" s="17"/>
      <c r="G37" s="17"/>
      <c r="H37" s="17"/>
      <c r="I37" s="17"/>
      <c r="J37" s="17"/>
      <c r="K37" s="17"/>
    </row>
    <row r="38" spans="3:11" ht="30.75" customHeight="1">
      <c r="C38" s="137"/>
      <c r="D38" s="18">
        <v>1.2916666666666601</v>
      </c>
      <c r="E38" s="17"/>
      <c r="F38" s="17"/>
      <c r="G38" s="17"/>
      <c r="H38" s="17"/>
      <c r="I38" s="17"/>
      <c r="J38" s="17"/>
      <c r="K38" s="17"/>
    </row>
  </sheetData>
  <mergeCells count="9">
    <mergeCell ref="D27:D28"/>
    <mergeCell ref="E27:K27"/>
    <mergeCell ref="C28:C38"/>
    <mergeCell ref="C4:C13"/>
    <mergeCell ref="E3:K3"/>
    <mergeCell ref="D3:D4"/>
    <mergeCell ref="D15:D16"/>
    <mergeCell ref="E15:K15"/>
    <mergeCell ref="C16:C25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2" manualBreakCount="2">
    <brk id="13" min="2" max="10" man="1"/>
    <brk id="25" min="2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N59"/>
  <sheetViews>
    <sheetView workbookViewId="0">
      <selection activeCell="C8" sqref="C8"/>
    </sheetView>
  </sheetViews>
  <sheetFormatPr defaultRowHeight="15"/>
  <cols>
    <col min="1" max="2" width="20.7109375" customWidth="1"/>
    <col min="3" max="3" width="23.7109375" customWidth="1"/>
    <col min="4" max="14" width="20.7109375" customWidth="1"/>
  </cols>
  <sheetData>
    <row r="1" spans="1:14" ht="20.100000000000001" customHeight="1">
      <c r="A1" s="1"/>
      <c r="B1" s="1"/>
      <c r="C1" s="117" t="s">
        <v>0</v>
      </c>
      <c r="D1" s="117"/>
      <c r="E1" s="117"/>
      <c r="F1" s="121" t="s">
        <v>1</v>
      </c>
      <c r="G1" s="121"/>
      <c r="H1" s="121"/>
      <c r="I1" s="122"/>
      <c r="J1" s="120" t="s">
        <v>164</v>
      </c>
      <c r="K1" s="120"/>
      <c r="L1" s="120"/>
      <c r="M1" s="120"/>
      <c r="N1" s="120"/>
    </row>
    <row r="2" spans="1:14" ht="45.75" customHeight="1">
      <c r="A2" s="1"/>
      <c r="B2" s="1"/>
      <c r="C2" s="23" t="s">
        <v>31</v>
      </c>
      <c r="D2" s="23" t="s">
        <v>38</v>
      </c>
      <c r="E2" s="23"/>
      <c r="F2" s="24" t="s">
        <v>32</v>
      </c>
      <c r="G2" s="23" t="s">
        <v>39</v>
      </c>
      <c r="H2" s="23" t="s">
        <v>33</v>
      </c>
      <c r="I2" s="25" t="s">
        <v>34</v>
      </c>
      <c r="J2" s="27" t="s">
        <v>40</v>
      </c>
      <c r="K2" s="27" t="s">
        <v>41</v>
      </c>
      <c r="L2" s="116"/>
      <c r="M2" s="116"/>
      <c r="N2" s="116"/>
    </row>
    <row r="3" spans="1:14" ht="20.100000000000001" customHeight="1">
      <c r="A3" s="1"/>
      <c r="B3" s="1"/>
      <c r="C3" s="116" t="s">
        <v>35</v>
      </c>
      <c r="D3" s="116"/>
      <c r="E3" s="23"/>
      <c r="F3" s="118" t="s">
        <v>36</v>
      </c>
      <c r="G3" s="116"/>
      <c r="H3" s="116" t="s">
        <v>37</v>
      </c>
      <c r="I3" s="119"/>
      <c r="J3" s="116" t="s">
        <v>42</v>
      </c>
      <c r="K3" s="116"/>
      <c r="L3" s="116"/>
      <c r="M3" s="116"/>
      <c r="N3" s="116"/>
    </row>
    <row r="4" spans="1:14" ht="20.100000000000001" customHeight="1">
      <c r="A4" s="23" t="s">
        <v>46</v>
      </c>
      <c r="B4" s="23" t="s">
        <v>45</v>
      </c>
      <c r="C4" s="23" t="s">
        <v>17</v>
      </c>
      <c r="D4" s="23" t="s">
        <v>18</v>
      </c>
      <c r="E4" s="23" t="s">
        <v>19</v>
      </c>
      <c r="F4" s="23" t="s">
        <v>45</v>
      </c>
      <c r="G4" s="23" t="s">
        <v>17</v>
      </c>
      <c r="H4" s="23" t="s">
        <v>18</v>
      </c>
      <c r="I4" s="23" t="s">
        <v>43</v>
      </c>
      <c r="J4" s="23" t="s">
        <v>44</v>
      </c>
      <c r="K4" s="23" t="s">
        <v>45</v>
      </c>
      <c r="L4" s="23" t="s">
        <v>17</v>
      </c>
      <c r="M4" s="23" t="s">
        <v>18</v>
      </c>
      <c r="N4" s="23" t="s">
        <v>19</v>
      </c>
    </row>
    <row r="5" spans="1:14" ht="20.100000000000001" customHeight="1">
      <c r="A5" s="26">
        <v>1</v>
      </c>
      <c r="B5" s="26" t="s">
        <v>2</v>
      </c>
      <c r="C5" s="26"/>
      <c r="D5" s="26"/>
      <c r="E5" s="26"/>
      <c r="F5" s="26" t="s">
        <v>2</v>
      </c>
      <c r="G5" s="26"/>
      <c r="H5" s="26"/>
      <c r="I5" s="26"/>
      <c r="J5" s="26"/>
      <c r="K5" s="26" t="s">
        <v>2</v>
      </c>
      <c r="L5" s="26"/>
      <c r="M5" s="26"/>
      <c r="N5" s="26"/>
    </row>
    <row r="6" spans="1:14" ht="20.100000000000001" customHeight="1">
      <c r="A6" s="26">
        <v>2</v>
      </c>
      <c r="B6" s="26" t="s">
        <v>3</v>
      </c>
      <c r="C6" s="26"/>
      <c r="D6" s="26"/>
      <c r="E6" s="26"/>
      <c r="F6" s="26" t="s">
        <v>3</v>
      </c>
      <c r="G6" s="26"/>
      <c r="H6" s="26"/>
      <c r="I6" s="26"/>
      <c r="J6" s="26"/>
      <c r="K6" s="26" t="s">
        <v>3</v>
      </c>
      <c r="L6" s="26"/>
      <c r="M6" s="26"/>
      <c r="N6" s="26"/>
    </row>
    <row r="7" spans="1:14" ht="20.100000000000001" customHeight="1">
      <c r="A7" s="26">
        <v>3</v>
      </c>
      <c r="B7" s="26" t="s">
        <v>4</v>
      </c>
      <c r="C7" s="26">
        <v>3600</v>
      </c>
      <c r="D7" s="26"/>
      <c r="E7" s="26"/>
      <c r="F7" s="26" t="s">
        <v>4</v>
      </c>
      <c r="G7" s="26">
        <v>4500</v>
      </c>
      <c r="H7" s="26"/>
      <c r="I7" s="26"/>
      <c r="J7" s="26"/>
      <c r="K7" s="26" t="s">
        <v>4</v>
      </c>
      <c r="L7" s="26">
        <v>4000</v>
      </c>
      <c r="M7" s="26"/>
      <c r="N7" s="26"/>
    </row>
    <row r="8" spans="1:14" ht="20.100000000000001" customHeight="1">
      <c r="A8" s="26">
        <v>4</v>
      </c>
      <c r="B8" s="26" t="s">
        <v>5</v>
      </c>
      <c r="C8" s="5">
        <f>(C7*1.06/(C9*C10*10^(-3)*0.85))/60</f>
        <v>13.196389666977902</v>
      </c>
      <c r="D8" s="26">
        <v>17</v>
      </c>
      <c r="E8" s="29">
        <f>(C8-D8)/C8</f>
        <v>-0.28823113207547169</v>
      </c>
      <c r="F8" s="26" t="s">
        <v>5</v>
      </c>
      <c r="G8" s="5">
        <f>($G$7*1.06/(G9*G10*10^(-3)*0.85))/60</f>
        <v>15.183346065699007</v>
      </c>
      <c r="H8" s="26"/>
      <c r="I8" s="29">
        <f>(G8-H8)/G8</f>
        <v>1</v>
      </c>
      <c r="J8" s="26"/>
      <c r="K8" s="26" t="s">
        <v>5</v>
      </c>
      <c r="L8" s="5">
        <f>(L7*1.06/(L9*L10*10^(-3)*0.85))/60</f>
        <v>13.496307613954674</v>
      </c>
      <c r="M8" s="26"/>
      <c r="N8" s="29">
        <f>(L8-M8)/L8</f>
        <v>1</v>
      </c>
    </row>
    <row r="9" spans="1:14" ht="20.100000000000001" customHeight="1">
      <c r="A9" s="26">
        <v>4.0999999999999996</v>
      </c>
      <c r="B9" s="26" t="s">
        <v>6</v>
      </c>
      <c r="C9" s="26">
        <v>210</v>
      </c>
      <c r="D9" s="26">
        <v>225</v>
      </c>
      <c r="E9" s="29">
        <f>(-C9+D9)/C9</f>
        <v>7.1428571428571425E-2</v>
      </c>
      <c r="F9" s="26" t="s">
        <v>6</v>
      </c>
      <c r="G9" s="26">
        <v>220</v>
      </c>
      <c r="H9" s="26"/>
      <c r="I9" s="29">
        <f>(-G9+H9)/G9</f>
        <v>-1</v>
      </c>
      <c r="J9" s="26"/>
      <c r="K9" s="26" t="s">
        <v>6</v>
      </c>
      <c r="L9" s="26">
        <v>220</v>
      </c>
      <c r="M9" s="26"/>
      <c r="N9" s="29">
        <f>(-L9+M9)/L9</f>
        <v>-1</v>
      </c>
    </row>
    <row r="10" spans="1:14" ht="20.100000000000001" customHeight="1">
      <c r="A10" s="26">
        <v>4.2</v>
      </c>
      <c r="B10" s="26" t="s">
        <v>7</v>
      </c>
      <c r="C10" s="26">
        <v>27</v>
      </c>
      <c r="D10" s="26">
        <v>27</v>
      </c>
      <c r="E10" s="29">
        <f t="shared" ref="E10:E11" si="0">(C10-D10)/C10</f>
        <v>0</v>
      </c>
      <c r="F10" s="26" t="s">
        <v>7</v>
      </c>
      <c r="G10" s="26">
        <v>28</v>
      </c>
      <c r="H10" s="26"/>
      <c r="I10" s="29">
        <f t="shared" ref="I10:I11" si="1">(G10-H10)/G10</f>
        <v>1</v>
      </c>
      <c r="J10" s="26"/>
      <c r="K10" s="26" t="s">
        <v>7</v>
      </c>
      <c r="L10" s="26">
        <v>28</v>
      </c>
      <c r="M10" s="26"/>
      <c r="N10" s="29">
        <f t="shared" ref="N10:N11" si="2">(L10-M10)/L10</f>
        <v>1</v>
      </c>
    </row>
    <row r="11" spans="1:14" ht="20.100000000000001" customHeight="1">
      <c r="A11" s="26">
        <v>4.3</v>
      </c>
      <c r="B11" s="26" t="s">
        <v>27</v>
      </c>
      <c r="C11" s="26">
        <v>6</v>
      </c>
      <c r="D11" s="26">
        <v>3</v>
      </c>
      <c r="E11" s="29">
        <f t="shared" si="0"/>
        <v>0.5</v>
      </c>
      <c r="F11" s="26" t="s">
        <v>27</v>
      </c>
      <c r="G11" s="26">
        <v>6</v>
      </c>
      <c r="H11" s="26"/>
      <c r="I11" s="29">
        <f t="shared" si="1"/>
        <v>1</v>
      </c>
      <c r="J11" s="26"/>
      <c r="K11" s="26" t="s">
        <v>27</v>
      </c>
      <c r="L11" s="26">
        <v>6</v>
      </c>
      <c r="M11" s="26"/>
      <c r="N11" s="29">
        <f t="shared" si="2"/>
        <v>1</v>
      </c>
    </row>
    <row r="12" spans="1:14" ht="20.100000000000001" customHeight="1">
      <c r="A12" s="126">
        <v>4.4000000000000004</v>
      </c>
      <c r="B12" s="116" t="s">
        <v>168</v>
      </c>
      <c r="C12" s="116"/>
      <c r="D12" s="116"/>
      <c r="E12" s="116"/>
      <c r="F12" s="116" t="s">
        <v>168</v>
      </c>
      <c r="G12" s="116"/>
      <c r="H12" s="116"/>
      <c r="I12" s="116"/>
      <c r="J12" s="26"/>
      <c r="K12" s="116" t="s">
        <v>168</v>
      </c>
      <c r="L12" s="116"/>
      <c r="M12" s="116"/>
      <c r="N12" s="116"/>
    </row>
    <row r="13" spans="1:14" ht="20.100000000000001" customHeight="1">
      <c r="A13" s="126"/>
      <c r="B13" s="26" t="s">
        <v>165</v>
      </c>
      <c r="C13" s="26">
        <v>5</v>
      </c>
      <c r="D13" s="26">
        <v>5.5</v>
      </c>
      <c r="E13" s="29">
        <f>(D13-C13)/C13</f>
        <v>0.1</v>
      </c>
      <c r="F13" s="26" t="s">
        <v>165</v>
      </c>
      <c r="G13" s="26">
        <v>6</v>
      </c>
      <c r="H13" s="26"/>
      <c r="I13" s="29">
        <f>(H13-G13)/G13</f>
        <v>-1</v>
      </c>
      <c r="J13" s="26"/>
      <c r="K13" s="26" t="s">
        <v>165</v>
      </c>
      <c r="L13" s="26">
        <v>6</v>
      </c>
      <c r="M13" s="26"/>
      <c r="N13" s="29">
        <f>(M13-L13)/L13</f>
        <v>-1</v>
      </c>
    </row>
    <row r="14" spans="1:14" ht="20.100000000000001" customHeight="1">
      <c r="A14" s="126"/>
      <c r="B14" s="26" t="s">
        <v>166</v>
      </c>
      <c r="C14" s="26">
        <v>6</v>
      </c>
      <c r="D14" s="26">
        <v>6.2</v>
      </c>
      <c r="E14" s="29">
        <f t="shared" ref="E14:E15" si="3">(D14-C14)/C14</f>
        <v>3.3333333333333361E-2</v>
      </c>
      <c r="F14" s="26" t="s">
        <v>166</v>
      </c>
      <c r="G14" s="26">
        <v>6</v>
      </c>
      <c r="H14" s="26"/>
      <c r="I14" s="29">
        <f t="shared" ref="I14:I15" si="4">(H14-G14)/G14</f>
        <v>-1</v>
      </c>
      <c r="J14" s="26"/>
      <c r="K14" s="26" t="s">
        <v>166</v>
      </c>
      <c r="L14" s="26">
        <v>6</v>
      </c>
      <c r="M14" s="26"/>
      <c r="N14" s="29">
        <f t="shared" ref="N14:N15" si="5">(M14-L14)/L14</f>
        <v>-1</v>
      </c>
    </row>
    <row r="15" spans="1:14" ht="20.100000000000001" customHeight="1">
      <c r="A15" s="126"/>
      <c r="B15" s="26" t="s">
        <v>167</v>
      </c>
      <c r="C15" s="26">
        <v>7.5</v>
      </c>
      <c r="D15" s="30">
        <v>7.4</v>
      </c>
      <c r="E15" s="29">
        <f t="shared" si="3"/>
        <v>-1.3333333333333286E-2</v>
      </c>
      <c r="F15" s="26" t="s">
        <v>167</v>
      </c>
      <c r="G15" s="26">
        <v>7.5</v>
      </c>
      <c r="H15" s="28"/>
      <c r="I15" s="29">
        <f t="shared" si="4"/>
        <v>-1</v>
      </c>
      <c r="J15" s="26"/>
      <c r="K15" s="26" t="s">
        <v>167</v>
      </c>
      <c r="L15" s="26">
        <v>7.5</v>
      </c>
      <c r="M15" s="28"/>
      <c r="N15" s="29">
        <f t="shared" si="5"/>
        <v>-1</v>
      </c>
    </row>
    <row r="16" spans="1:14" ht="20.100000000000001" customHeight="1">
      <c r="A16" s="26">
        <v>5</v>
      </c>
      <c r="B16" s="26" t="s">
        <v>8</v>
      </c>
      <c r="C16" s="5">
        <f>($C$7*1.06*(1+C11/C7)/(C17*C18*10^(-3)*0.85))/60</f>
        <v>7.7107237956911154</v>
      </c>
      <c r="D16" s="26"/>
      <c r="E16" s="29">
        <f>(C16-D16)/C16</f>
        <v>1</v>
      </c>
      <c r="F16" s="26" t="s">
        <v>8</v>
      </c>
      <c r="G16" s="5">
        <f>($C$7*1.06*(1+G11/G7)/(G17*G18*10^(-3)*0.85))/60</f>
        <v>7.708157831033648</v>
      </c>
      <c r="H16" s="26"/>
      <c r="I16" s="29">
        <f>(G16-H16)/G16</f>
        <v>1</v>
      </c>
      <c r="J16" s="26"/>
      <c r="K16" s="26" t="s">
        <v>8</v>
      </c>
      <c r="L16" s="5">
        <f>($L$7*1.06*(1+L11/L7)/(L17*L18*10^(-3)*0.85))/60</f>
        <v>8.5660453481804257</v>
      </c>
      <c r="M16" s="26"/>
      <c r="N16" s="29">
        <f>(L16-M16)/L16</f>
        <v>1</v>
      </c>
    </row>
    <row r="17" spans="1:14" ht="20.100000000000001" customHeight="1">
      <c r="A17" s="26">
        <v>5.0999999999999996</v>
      </c>
      <c r="B17" s="26" t="s">
        <v>6</v>
      </c>
      <c r="C17" s="26">
        <v>360</v>
      </c>
      <c r="D17" s="26"/>
      <c r="E17" s="29">
        <f>(-C17+D17)/C17</f>
        <v>-1</v>
      </c>
      <c r="F17" s="26" t="s">
        <v>6</v>
      </c>
      <c r="G17" s="26">
        <v>360</v>
      </c>
      <c r="H17" s="26"/>
      <c r="I17" s="29">
        <f>(-G17+H17)/G17</f>
        <v>-1</v>
      </c>
      <c r="J17" s="26"/>
      <c r="K17" s="26" t="s">
        <v>6</v>
      </c>
      <c r="L17" s="26">
        <v>360</v>
      </c>
      <c r="M17" s="26"/>
      <c r="N17" s="29">
        <f>(-L17+M17)/L17</f>
        <v>-1</v>
      </c>
    </row>
    <row r="18" spans="1:14" ht="20.100000000000001" customHeight="1">
      <c r="A18" s="26">
        <v>5.2</v>
      </c>
      <c r="B18" s="26" t="s">
        <v>7</v>
      </c>
      <c r="C18" s="26">
        <v>27</v>
      </c>
      <c r="D18" s="26"/>
      <c r="E18" s="29">
        <f t="shared" ref="E18:E19" si="6">(C18-D18)/C18</f>
        <v>1</v>
      </c>
      <c r="F18" s="26" t="s">
        <v>7</v>
      </c>
      <c r="G18" s="26">
        <v>27</v>
      </c>
      <c r="H18" s="26"/>
      <c r="I18" s="29">
        <f t="shared" ref="I18:I19" si="7">(G18-H18)/G18</f>
        <v>1</v>
      </c>
      <c r="J18" s="26"/>
      <c r="K18" s="26" t="s">
        <v>7</v>
      </c>
      <c r="L18" s="26">
        <v>27</v>
      </c>
      <c r="M18" s="26"/>
      <c r="N18" s="29">
        <f t="shared" ref="N18:N19" si="8">(L18-M18)/L18</f>
        <v>1</v>
      </c>
    </row>
    <row r="19" spans="1:14" ht="20.100000000000001" customHeight="1">
      <c r="A19" s="26">
        <v>5.3</v>
      </c>
      <c r="B19" s="26" t="s">
        <v>27</v>
      </c>
      <c r="C19" s="26">
        <v>22</v>
      </c>
      <c r="D19" s="26"/>
      <c r="E19" s="29">
        <f t="shared" si="6"/>
        <v>1</v>
      </c>
      <c r="F19" s="26" t="s">
        <v>27</v>
      </c>
      <c r="G19" s="26">
        <v>22</v>
      </c>
      <c r="H19" s="26"/>
      <c r="I19" s="29">
        <f t="shared" si="7"/>
        <v>1</v>
      </c>
      <c r="J19" s="26"/>
      <c r="K19" s="26" t="s">
        <v>27</v>
      </c>
      <c r="L19" s="26">
        <v>22</v>
      </c>
      <c r="M19" s="26"/>
      <c r="N19" s="29">
        <f t="shared" si="8"/>
        <v>1</v>
      </c>
    </row>
    <row r="20" spans="1:14" ht="20.100000000000001" customHeight="1">
      <c r="A20" s="126">
        <v>5.4</v>
      </c>
      <c r="B20" s="116" t="s">
        <v>168</v>
      </c>
      <c r="C20" s="116"/>
      <c r="D20" s="116"/>
      <c r="E20" s="116"/>
      <c r="F20" s="116" t="s">
        <v>168</v>
      </c>
      <c r="G20" s="116"/>
      <c r="H20" s="116"/>
      <c r="I20" s="116"/>
      <c r="J20" s="26"/>
      <c r="K20" s="116" t="s">
        <v>168</v>
      </c>
      <c r="L20" s="116"/>
      <c r="M20" s="116"/>
      <c r="N20" s="116"/>
    </row>
    <row r="21" spans="1:14" ht="20.100000000000001" customHeight="1">
      <c r="A21" s="126"/>
      <c r="B21" s="26" t="s">
        <v>165</v>
      </c>
      <c r="C21" s="26">
        <v>6</v>
      </c>
      <c r="D21" s="26"/>
      <c r="E21" s="29">
        <f>(D21-C21)/C21</f>
        <v>-1</v>
      </c>
      <c r="F21" s="26" t="s">
        <v>165</v>
      </c>
      <c r="G21" s="26">
        <v>6</v>
      </c>
      <c r="H21" s="26"/>
      <c r="I21" s="29">
        <f>(H21-G21)/G21</f>
        <v>-1</v>
      </c>
      <c r="J21" s="26"/>
      <c r="K21" s="26" t="s">
        <v>165</v>
      </c>
      <c r="L21" s="26">
        <v>6</v>
      </c>
      <c r="M21" s="26"/>
      <c r="N21" s="29">
        <f>(M21-L21)/L21</f>
        <v>-1</v>
      </c>
    </row>
    <row r="22" spans="1:14" ht="20.100000000000001" customHeight="1">
      <c r="A22" s="126"/>
      <c r="B22" s="26" t="s">
        <v>166</v>
      </c>
      <c r="C22" s="26">
        <v>6</v>
      </c>
      <c r="D22" s="26"/>
      <c r="E22" s="29">
        <f t="shared" ref="E22:E23" si="9">(D22-C22)/C22</f>
        <v>-1</v>
      </c>
      <c r="F22" s="26" t="s">
        <v>166</v>
      </c>
      <c r="G22" s="26">
        <v>6</v>
      </c>
      <c r="H22" s="26"/>
      <c r="I22" s="29">
        <f t="shared" ref="I22:I23" si="10">(H22-G22)/G22</f>
        <v>-1</v>
      </c>
      <c r="J22" s="26"/>
      <c r="K22" s="26" t="s">
        <v>166</v>
      </c>
      <c r="L22" s="26">
        <v>6</v>
      </c>
      <c r="M22" s="26"/>
      <c r="N22" s="29">
        <f t="shared" ref="N22:N23" si="11">(M22-L22)/L22</f>
        <v>-1</v>
      </c>
    </row>
    <row r="23" spans="1:14" ht="20.100000000000001" customHeight="1">
      <c r="A23" s="126"/>
      <c r="B23" s="26" t="s">
        <v>167</v>
      </c>
      <c r="C23" s="26">
        <v>7.5</v>
      </c>
      <c r="D23" s="28"/>
      <c r="E23" s="29">
        <f t="shared" si="9"/>
        <v>-1</v>
      </c>
      <c r="F23" s="26" t="s">
        <v>167</v>
      </c>
      <c r="G23" s="26">
        <v>7.5</v>
      </c>
      <c r="H23" s="28"/>
      <c r="I23" s="29">
        <f t="shared" si="10"/>
        <v>-1</v>
      </c>
      <c r="J23" s="26"/>
      <c r="K23" s="26" t="s">
        <v>167</v>
      </c>
      <c r="L23" s="26">
        <v>7.5</v>
      </c>
      <c r="M23" s="28"/>
      <c r="N23" s="29">
        <f t="shared" si="11"/>
        <v>-1</v>
      </c>
    </row>
    <row r="24" spans="1:14" ht="20.100000000000001" customHeight="1">
      <c r="A24" s="26">
        <v>6</v>
      </c>
      <c r="B24" s="26" t="s">
        <v>9</v>
      </c>
      <c r="C24" s="5">
        <f>($C$7*1.06*(1+C19/C7)/(C25*C26*10^(-3)*0.85))/60</f>
        <v>8.7130537400145229</v>
      </c>
      <c r="D24" s="26"/>
      <c r="E24" s="29">
        <f>(C24-D24)/C24</f>
        <v>1</v>
      </c>
      <c r="F24" s="26" t="s">
        <v>9</v>
      </c>
      <c r="G24" s="5">
        <f>($G$7*1.06*(1+G19/G7)/(G25*G26*10^(-3)*0.85))/60</f>
        <v>10.878086419753087</v>
      </c>
      <c r="H24" s="26"/>
      <c r="I24" s="29">
        <f>(G24-H24)/G24</f>
        <v>1</v>
      </c>
      <c r="J24" s="26"/>
      <c r="K24" s="26" t="s">
        <v>9</v>
      </c>
      <c r="L24" s="5">
        <f>($L$7*1.06*(1+L19/L7)/(L25*L26*10^(-3)*0.85))/60</f>
        <v>9.6752904865649967</v>
      </c>
      <c r="M24" s="26"/>
      <c r="N24" s="29">
        <f>(L24-M24)/L24</f>
        <v>1</v>
      </c>
    </row>
    <row r="25" spans="1:14" ht="20.100000000000001" customHeight="1">
      <c r="A25" s="26">
        <v>6.1</v>
      </c>
      <c r="B25" s="26" t="s">
        <v>6</v>
      </c>
      <c r="C25" s="26">
        <v>320</v>
      </c>
      <c r="D25" s="26"/>
      <c r="E25" s="29">
        <f>(-C25+D25)/C25</f>
        <v>-1</v>
      </c>
      <c r="F25" s="26" t="s">
        <v>6</v>
      </c>
      <c r="G25" s="26">
        <v>320</v>
      </c>
      <c r="H25" s="26"/>
      <c r="I25" s="29">
        <f>(-G25+H25)/G25</f>
        <v>-1</v>
      </c>
      <c r="J25" s="26"/>
      <c r="K25" s="26" t="s">
        <v>6</v>
      </c>
      <c r="L25" s="26">
        <v>320</v>
      </c>
      <c r="M25" s="26"/>
      <c r="N25" s="29">
        <f>(-L25+M25)/L25</f>
        <v>-1</v>
      </c>
    </row>
    <row r="26" spans="1:14" ht="20.100000000000001" customHeight="1">
      <c r="A26" s="26">
        <v>6.2</v>
      </c>
      <c r="B26" s="26" t="s">
        <v>7</v>
      </c>
      <c r="C26" s="26">
        <v>27</v>
      </c>
      <c r="D26" s="26"/>
      <c r="E26" s="29">
        <f t="shared" ref="E26:E27" si="12">(C26-D26)/C26</f>
        <v>1</v>
      </c>
      <c r="F26" s="26" t="s">
        <v>7</v>
      </c>
      <c r="G26" s="26">
        <v>27</v>
      </c>
      <c r="H26" s="26"/>
      <c r="I26" s="29">
        <f t="shared" ref="I26:I27" si="13">(G26-H26)/G26</f>
        <v>1</v>
      </c>
      <c r="J26" s="26"/>
      <c r="K26" s="26" t="s">
        <v>7</v>
      </c>
      <c r="L26" s="26">
        <v>27</v>
      </c>
      <c r="M26" s="26"/>
      <c r="N26" s="29">
        <f t="shared" ref="N26:N27" si="14">(L26-M26)/L26</f>
        <v>1</v>
      </c>
    </row>
    <row r="27" spans="1:14" ht="20.100000000000001" customHeight="1">
      <c r="A27" s="26"/>
      <c r="B27" s="26" t="s">
        <v>27</v>
      </c>
      <c r="C27" s="26">
        <v>18</v>
      </c>
      <c r="D27" s="26"/>
      <c r="E27" s="29">
        <f t="shared" si="12"/>
        <v>1</v>
      </c>
      <c r="F27" s="26" t="s">
        <v>27</v>
      </c>
      <c r="G27" s="26">
        <v>18</v>
      </c>
      <c r="H27" s="26"/>
      <c r="I27" s="29">
        <f t="shared" si="13"/>
        <v>1</v>
      </c>
      <c r="J27" s="26"/>
      <c r="K27" s="26" t="s">
        <v>27</v>
      </c>
      <c r="L27" s="26">
        <v>18</v>
      </c>
      <c r="M27" s="26"/>
      <c r="N27" s="29">
        <f t="shared" si="14"/>
        <v>1</v>
      </c>
    </row>
    <row r="28" spans="1:14" ht="20.100000000000001" customHeight="1">
      <c r="A28" s="26"/>
      <c r="B28" s="116" t="s">
        <v>168</v>
      </c>
      <c r="C28" s="116"/>
      <c r="D28" s="116"/>
      <c r="E28" s="116"/>
      <c r="F28" s="116" t="s">
        <v>168</v>
      </c>
      <c r="G28" s="116"/>
      <c r="H28" s="116"/>
      <c r="I28" s="116"/>
      <c r="J28" s="26"/>
      <c r="K28" s="116" t="s">
        <v>168</v>
      </c>
      <c r="L28" s="116"/>
      <c r="M28" s="116"/>
      <c r="N28" s="116"/>
    </row>
    <row r="29" spans="1:14" ht="20.100000000000001" customHeight="1">
      <c r="A29" s="26"/>
      <c r="B29" s="26" t="s">
        <v>165</v>
      </c>
      <c r="C29" s="26">
        <v>6</v>
      </c>
      <c r="D29" s="26"/>
      <c r="E29" s="29">
        <f>(D29-C29)/C29</f>
        <v>-1</v>
      </c>
      <c r="F29" s="26" t="s">
        <v>165</v>
      </c>
      <c r="G29" s="26">
        <v>6</v>
      </c>
      <c r="H29" s="26"/>
      <c r="I29" s="29">
        <f>(H29-G29)/G29</f>
        <v>-1</v>
      </c>
      <c r="J29" s="26"/>
      <c r="K29" s="26" t="s">
        <v>165</v>
      </c>
      <c r="L29" s="26">
        <v>6</v>
      </c>
      <c r="M29" s="26"/>
      <c r="N29" s="29">
        <f>(M29-L29)/L29</f>
        <v>-1</v>
      </c>
    </row>
    <row r="30" spans="1:14" ht="20.100000000000001" customHeight="1">
      <c r="A30" s="26"/>
      <c r="B30" s="26" t="s">
        <v>166</v>
      </c>
      <c r="C30" s="26">
        <v>6</v>
      </c>
      <c r="D30" s="26"/>
      <c r="E30" s="29">
        <f t="shared" ref="E30:E31" si="15">(D30-C30)/C30</f>
        <v>-1</v>
      </c>
      <c r="F30" s="26" t="s">
        <v>166</v>
      </c>
      <c r="G30" s="26">
        <v>6</v>
      </c>
      <c r="H30" s="26"/>
      <c r="I30" s="29">
        <f t="shared" ref="I30:I31" si="16">(H30-G30)/G30</f>
        <v>-1</v>
      </c>
      <c r="J30" s="26"/>
      <c r="K30" s="26" t="s">
        <v>166</v>
      </c>
      <c r="L30" s="26">
        <v>6</v>
      </c>
      <c r="M30" s="26"/>
      <c r="N30" s="29">
        <f t="shared" ref="N30:N31" si="17">(M30-L30)/L30</f>
        <v>-1</v>
      </c>
    </row>
    <row r="31" spans="1:14" ht="20.100000000000001" customHeight="1">
      <c r="A31" s="26"/>
      <c r="B31" s="26" t="s">
        <v>167</v>
      </c>
      <c r="C31" s="26">
        <v>7.5</v>
      </c>
      <c r="D31" s="28"/>
      <c r="E31" s="29">
        <f t="shared" si="15"/>
        <v>-1</v>
      </c>
      <c r="F31" s="26" t="s">
        <v>167</v>
      </c>
      <c r="G31" s="26">
        <v>7.5</v>
      </c>
      <c r="H31" s="28"/>
      <c r="I31" s="29">
        <f t="shared" si="16"/>
        <v>-1</v>
      </c>
      <c r="J31" s="26"/>
      <c r="K31" s="26" t="s">
        <v>167</v>
      </c>
      <c r="L31" s="26">
        <v>7.5</v>
      </c>
      <c r="M31" s="28"/>
      <c r="N31" s="29">
        <f t="shared" si="17"/>
        <v>-1</v>
      </c>
    </row>
    <row r="32" spans="1:14" ht="20.100000000000001" customHeight="1">
      <c r="A32" s="26">
        <v>7</v>
      </c>
      <c r="B32" s="26" t="s">
        <v>16</v>
      </c>
      <c r="C32" s="5">
        <f>($C$7*1.06*(1+C27/C7)/(C33*C34*10^(-3)*0.85))/60</f>
        <v>23.49926470588235</v>
      </c>
      <c r="D32" s="26"/>
      <c r="E32" s="29">
        <f>(C32-D32)/C32</f>
        <v>1</v>
      </c>
      <c r="F32" s="26" t="s">
        <v>20</v>
      </c>
      <c r="G32" s="5">
        <f>($G$7*1.06*(1+G27/G7)/(G33*G34*10^(-3)*0.85))/60</f>
        <v>29.344852941176466</v>
      </c>
      <c r="H32" s="26"/>
      <c r="I32" s="29">
        <f>(G32-H32)/G32</f>
        <v>1</v>
      </c>
      <c r="J32" s="26">
        <v>7</v>
      </c>
      <c r="K32" s="26" t="s">
        <v>23</v>
      </c>
      <c r="L32" s="5">
        <f>($L$7*1.06*(1+L27/L7)/(L33*L34*10^(-3)*0.85))/60</f>
        <v>26.097303921568628</v>
      </c>
      <c r="M32" s="26"/>
      <c r="N32" s="29">
        <f>(L32-M32)/L32</f>
        <v>1</v>
      </c>
    </row>
    <row r="33" spans="1:14" ht="20.100000000000001" customHeight="1">
      <c r="A33" s="26">
        <v>7.1</v>
      </c>
      <c r="B33" s="26" t="s">
        <v>14</v>
      </c>
      <c r="C33" s="26">
        <v>200</v>
      </c>
      <c r="D33" s="26"/>
      <c r="E33" s="29">
        <f>(-C33+D33)/C33</f>
        <v>-1</v>
      </c>
      <c r="F33" s="26" t="s">
        <v>10</v>
      </c>
      <c r="G33" s="26">
        <v>200</v>
      </c>
      <c r="H33" s="26"/>
      <c r="I33" s="29">
        <f>(-G33+H33)/G33</f>
        <v>-1</v>
      </c>
      <c r="J33" s="26">
        <v>7.1</v>
      </c>
      <c r="K33" s="26" t="s">
        <v>10</v>
      </c>
      <c r="L33" s="26">
        <v>200</v>
      </c>
      <c r="M33" s="26"/>
      <c r="N33" s="29">
        <f>(-L33+M33)/L33</f>
        <v>-1</v>
      </c>
    </row>
    <row r="34" spans="1:14" ht="20.100000000000001" customHeight="1">
      <c r="A34" s="26">
        <v>7.2</v>
      </c>
      <c r="B34" s="26" t="s">
        <v>11</v>
      </c>
      <c r="C34" s="26">
        <v>16</v>
      </c>
      <c r="D34" s="26"/>
      <c r="E34" s="29">
        <f t="shared" ref="E34:E35" si="18">(C34-D34)/C34</f>
        <v>1</v>
      </c>
      <c r="F34" s="26" t="s">
        <v>11</v>
      </c>
      <c r="G34" s="26">
        <v>16</v>
      </c>
      <c r="H34" s="26"/>
      <c r="I34" s="29">
        <f t="shared" ref="I34:I35" si="19">(G34-H34)/G34</f>
        <v>1</v>
      </c>
      <c r="J34" s="26">
        <v>7.2</v>
      </c>
      <c r="K34" s="26" t="s">
        <v>11</v>
      </c>
      <c r="L34" s="26">
        <v>16</v>
      </c>
      <c r="M34" s="26"/>
      <c r="N34" s="29">
        <f t="shared" ref="N34:N35" si="20">(L34-M34)/L34</f>
        <v>1</v>
      </c>
    </row>
    <row r="35" spans="1:14" ht="20.100000000000001" customHeight="1">
      <c r="A35" s="26">
        <v>7.3</v>
      </c>
      <c r="B35" s="26" t="s">
        <v>27</v>
      </c>
      <c r="C35" s="26">
        <v>22</v>
      </c>
      <c r="D35" s="26"/>
      <c r="E35" s="29">
        <f t="shared" si="18"/>
        <v>1</v>
      </c>
      <c r="F35" s="26" t="s">
        <v>27</v>
      </c>
      <c r="G35" s="26">
        <v>22</v>
      </c>
      <c r="H35" s="26"/>
      <c r="I35" s="29">
        <f t="shared" si="19"/>
        <v>1</v>
      </c>
      <c r="J35" s="26"/>
      <c r="K35" s="26" t="s">
        <v>27</v>
      </c>
      <c r="L35" s="26">
        <v>22</v>
      </c>
      <c r="M35" s="26"/>
      <c r="N35" s="29">
        <f t="shared" si="20"/>
        <v>1</v>
      </c>
    </row>
    <row r="36" spans="1:14" ht="20.100000000000001" customHeight="1">
      <c r="A36" s="26"/>
      <c r="B36" s="116" t="s">
        <v>168</v>
      </c>
      <c r="C36" s="116"/>
      <c r="D36" s="116"/>
      <c r="E36" s="116"/>
      <c r="F36" s="116" t="s">
        <v>168</v>
      </c>
      <c r="G36" s="116"/>
      <c r="H36" s="116"/>
      <c r="I36" s="116"/>
      <c r="J36" s="26"/>
      <c r="K36" s="116" t="s">
        <v>168</v>
      </c>
      <c r="L36" s="116"/>
      <c r="M36" s="116"/>
      <c r="N36" s="116"/>
    </row>
    <row r="37" spans="1:14" ht="20.100000000000001" customHeight="1">
      <c r="A37" s="26"/>
      <c r="B37" s="26" t="s">
        <v>165</v>
      </c>
      <c r="C37" s="26">
        <v>6</v>
      </c>
      <c r="D37" s="26"/>
      <c r="E37" s="29">
        <f>(D37-C37)/C37</f>
        <v>-1</v>
      </c>
      <c r="F37" s="26" t="s">
        <v>165</v>
      </c>
      <c r="G37" s="26">
        <v>6</v>
      </c>
      <c r="H37" s="26"/>
      <c r="I37" s="29">
        <f>(H37-G37)/G37</f>
        <v>-1</v>
      </c>
      <c r="J37" s="26"/>
      <c r="K37" s="26" t="s">
        <v>165</v>
      </c>
      <c r="L37" s="26">
        <v>6</v>
      </c>
      <c r="M37" s="26"/>
      <c r="N37" s="29">
        <f>(M37-L37)/L37</f>
        <v>-1</v>
      </c>
    </row>
    <row r="38" spans="1:14" ht="20.100000000000001" customHeight="1">
      <c r="A38" s="26"/>
      <c r="B38" s="26" t="s">
        <v>166</v>
      </c>
      <c r="C38" s="26">
        <v>6</v>
      </c>
      <c r="D38" s="26"/>
      <c r="E38" s="29">
        <f t="shared" ref="E38:E39" si="21">(D38-C38)/C38</f>
        <v>-1</v>
      </c>
      <c r="F38" s="26" t="s">
        <v>166</v>
      </c>
      <c r="G38" s="26">
        <v>6</v>
      </c>
      <c r="H38" s="26"/>
      <c r="I38" s="29">
        <f t="shared" ref="I38:I39" si="22">(H38-G38)/G38</f>
        <v>-1</v>
      </c>
      <c r="J38" s="26"/>
      <c r="K38" s="26" t="s">
        <v>166</v>
      </c>
      <c r="L38" s="26">
        <v>6</v>
      </c>
      <c r="M38" s="26"/>
      <c r="N38" s="29">
        <f t="shared" ref="N38:N39" si="23">(M38-L38)/L38</f>
        <v>-1</v>
      </c>
    </row>
    <row r="39" spans="1:14" ht="20.100000000000001" customHeight="1">
      <c r="A39" s="26"/>
      <c r="B39" s="26" t="s">
        <v>167</v>
      </c>
      <c r="C39" s="26">
        <v>7.5</v>
      </c>
      <c r="D39" s="28"/>
      <c r="E39" s="29">
        <f t="shared" si="21"/>
        <v>-1</v>
      </c>
      <c r="F39" s="26" t="s">
        <v>167</v>
      </c>
      <c r="G39" s="26">
        <v>7.5</v>
      </c>
      <c r="H39" s="28"/>
      <c r="I39" s="29">
        <f t="shared" si="22"/>
        <v>-1</v>
      </c>
      <c r="J39" s="26"/>
      <c r="K39" s="26" t="s">
        <v>167</v>
      </c>
      <c r="L39" s="26">
        <v>7.5</v>
      </c>
      <c r="M39" s="28"/>
      <c r="N39" s="29">
        <f t="shared" si="23"/>
        <v>-1</v>
      </c>
    </row>
    <row r="40" spans="1:14" ht="20.100000000000001" customHeight="1">
      <c r="A40" s="26">
        <v>8</v>
      </c>
      <c r="B40" s="26" t="s">
        <v>26</v>
      </c>
      <c r="C40" s="5">
        <f>($C$7*1.06*(1+C35/C7)/(C41*C42*10^(-3)*0.85))/60</f>
        <v>44.809990662931838</v>
      </c>
      <c r="D40" s="26"/>
      <c r="E40" s="29">
        <f>(C40-D40)/C40</f>
        <v>1</v>
      </c>
      <c r="F40" s="26" t="s">
        <v>21</v>
      </c>
      <c r="G40" s="5">
        <f>($G$7*1.06*(1+G35/G7)/(G41*G42*10^(-3)*0.85))/60</f>
        <v>55.944444444444457</v>
      </c>
      <c r="H40" s="26"/>
      <c r="I40" s="29">
        <f>(G40-H40)/G40</f>
        <v>1</v>
      </c>
      <c r="J40" s="26">
        <v>8</v>
      </c>
      <c r="K40" s="26" t="s">
        <v>22</v>
      </c>
      <c r="L40" s="5">
        <f>($L$7*1.06*(1+L35/L7)/(L41*L42*10^(-3)*0.85))/60</f>
        <v>49.758636788048562</v>
      </c>
      <c r="M40" s="26"/>
      <c r="N40" s="29">
        <f>(L40-M40)/L40</f>
        <v>1</v>
      </c>
    </row>
    <row r="41" spans="1:14" ht="20.100000000000001" customHeight="1">
      <c r="A41" s="26">
        <v>8.1</v>
      </c>
      <c r="B41" s="26" t="s">
        <v>15</v>
      </c>
      <c r="C41" s="26">
        <v>200</v>
      </c>
      <c r="D41" s="26"/>
      <c r="E41" s="29">
        <f>(-C41+D41)/C41</f>
        <v>-1</v>
      </c>
      <c r="F41" s="26" t="s">
        <v>12</v>
      </c>
      <c r="G41" s="26">
        <v>200</v>
      </c>
      <c r="H41" s="26">
        <v>0</v>
      </c>
      <c r="I41" s="29">
        <f>(-G41+H41)/G41</f>
        <v>-1</v>
      </c>
      <c r="J41" s="26">
        <v>8.1</v>
      </c>
      <c r="K41" s="26" t="s">
        <v>12</v>
      </c>
      <c r="L41" s="26">
        <v>200</v>
      </c>
      <c r="M41" s="26"/>
      <c r="N41" s="29">
        <f>(-L41+M41)/L41</f>
        <v>-1</v>
      </c>
    </row>
    <row r="42" spans="1:14" ht="20.100000000000001" customHeight="1">
      <c r="A42" s="26">
        <v>8.1999999999999993</v>
      </c>
      <c r="B42" s="26" t="s">
        <v>13</v>
      </c>
      <c r="C42" s="26">
        <v>8.4</v>
      </c>
      <c r="D42" s="26"/>
      <c r="E42" s="29">
        <f t="shared" ref="E42:E43" si="24">(C42-D42)/C42</f>
        <v>1</v>
      </c>
      <c r="F42" s="26" t="s">
        <v>13</v>
      </c>
      <c r="G42" s="26">
        <v>8.4</v>
      </c>
      <c r="H42" s="26"/>
      <c r="I42" s="29">
        <f t="shared" ref="I42:I43" si="25">(G42-H42)/G42</f>
        <v>1</v>
      </c>
      <c r="J42" s="26">
        <v>8.1999999999999993</v>
      </c>
      <c r="K42" s="26" t="s">
        <v>13</v>
      </c>
      <c r="L42" s="26">
        <v>8.4</v>
      </c>
      <c r="M42" s="26"/>
      <c r="N42" s="29">
        <f t="shared" ref="N42:N43" si="26">(L42-M42)/L42</f>
        <v>1</v>
      </c>
    </row>
    <row r="43" spans="1:14" ht="20.100000000000001" customHeight="1">
      <c r="A43" s="26"/>
      <c r="B43" s="26" t="s">
        <v>27</v>
      </c>
      <c r="C43" s="26">
        <v>25</v>
      </c>
      <c r="D43" s="26"/>
      <c r="E43" s="29">
        <f t="shared" si="24"/>
        <v>1</v>
      </c>
      <c r="F43" s="26" t="s">
        <v>27</v>
      </c>
      <c r="G43" s="26">
        <v>25</v>
      </c>
      <c r="H43" s="26"/>
      <c r="I43" s="29">
        <f t="shared" si="25"/>
        <v>1</v>
      </c>
      <c r="J43" s="26"/>
      <c r="K43" s="26" t="s">
        <v>27</v>
      </c>
      <c r="L43" s="26">
        <v>25</v>
      </c>
      <c r="M43" s="26"/>
      <c r="N43" s="29">
        <f t="shared" si="26"/>
        <v>1</v>
      </c>
    </row>
    <row r="44" spans="1:14" ht="20.100000000000001" customHeight="1">
      <c r="A44" s="26"/>
      <c r="B44" s="116" t="s">
        <v>168</v>
      </c>
      <c r="C44" s="116"/>
      <c r="D44" s="116"/>
      <c r="E44" s="116"/>
      <c r="F44" s="116" t="s">
        <v>168</v>
      </c>
      <c r="G44" s="116"/>
      <c r="H44" s="116"/>
      <c r="I44" s="116"/>
      <c r="J44" s="26"/>
      <c r="K44" s="116" t="s">
        <v>168</v>
      </c>
      <c r="L44" s="116"/>
      <c r="M44" s="116"/>
      <c r="N44" s="116"/>
    </row>
    <row r="45" spans="1:14" ht="20.100000000000001" customHeight="1">
      <c r="A45" s="26"/>
      <c r="B45" s="26" t="s">
        <v>165</v>
      </c>
      <c r="C45" s="26">
        <v>6</v>
      </c>
      <c r="D45" s="26"/>
      <c r="E45" s="29">
        <f>(D45-C45)/C45</f>
        <v>-1</v>
      </c>
      <c r="F45" s="26" t="s">
        <v>165</v>
      </c>
      <c r="G45" s="26">
        <v>6</v>
      </c>
      <c r="H45" s="26"/>
      <c r="I45" s="29">
        <f>(H45-G45)/G45</f>
        <v>-1</v>
      </c>
      <c r="J45" s="26"/>
      <c r="K45" s="26" t="s">
        <v>165</v>
      </c>
      <c r="L45" s="26">
        <v>6</v>
      </c>
      <c r="M45" s="26"/>
      <c r="N45" s="29">
        <f>(M45-L45)/L45</f>
        <v>-1</v>
      </c>
    </row>
    <row r="46" spans="1:14" ht="20.100000000000001" customHeight="1">
      <c r="A46" s="26"/>
      <c r="B46" s="26" t="s">
        <v>166</v>
      </c>
      <c r="C46" s="26">
        <v>6</v>
      </c>
      <c r="D46" s="26"/>
      <c r="E46" s="29">
        <f t="shared" ref="E46:E47" si="27">(D46-C46)/C46</f>
        <v>-1</v>
      </c>
      <c r="F46" s="26" t="s">
        <v>166</v>
      </c>
      <c r="G46" s="26">
        <v>6</v>
      </c>
      <c r="H46" s="26"/>
      <c r="I46" s="29">
        <f t="shared" ref="I46:I47" si="28">(H46-G46)/G46</f>
        <v>-1</v>
      </c>
      <c r="J46" s="26"/>
      <c r="K46" s="26" t="s">
        <v>166</v>
      </c>
      <c r="L46" s="26">
        <v>6</v>
      </c>
      <c r="M46" s="26"/>
      <c r="N46" s="29">
        <f t="shared" ref="N46:N47" si="29">(M46-L46)/L46</f>
        <v>-1</v>
      </c>
    </row>
    <row r="47" spans="1:14" ht="20.100000000000001" customHeight="1">
      <c r="A47" s="26"/>
      <c r="B47" s="26" t="s">
        <v>167</v>
      </c>
      <c r="C47" s="26">
        <v>7.5</v>
      </c>
      <c r="D47" s="28"/>
      <c r="E47" s="29">
        <f t="shared" si="27"/>
        <v>-1</v>
      </c>
      <c r="F47" s="26" t="s">
        <v>167</v>
      </c>
      <c r="G47" s="26">
        <v>7.5</v>
      </c>
      <c r="H47" s="28"/>
      <c r="I47" s="29">
        <f t="shared" si="28"/>
        <v>-1</v>
      </c>
      <c r="J47" s="26"/>
      <c r="K47" s="26" t="s">
        <v>167</v>
      </c>
      <c r="L47" s="26">
        <v>7.5</v>
      </c>
      <c r="M47" s="28"/>
      <c r="N47" s="29">
        <f t="shared" si="29"/>
        <v>-1</v>
      </c>
    </row>
    <row r="48" spans="1:14" ht="20.100000000000001" customHeight="1">
      <c r="A48" s="26">
        <v>9</v>
      </c>
      <c r="B48" s="26" t="s">
        <v>25</v>
      </c>
      <c r="C48" s="5">
        <f>($C$7*1.06*(1+C43/C7)/(C49*C50*10^(-3)*0.85))/60</f>
        <v>44.847105508870214</v>
      </c>
      <c r="D48" s="26"/>
      <c r="E48" s="29">
        <f>(C48-D48)/C48</f>
        <v>1</v>
      </c>
      <c r="F48" s="26" t="s">
        <v>25</v>
      </c>
      <c r="G48" s="5">
        <f>($G$7*1.06*(1+G43/G7)/(G49*G50*10^(-3)*0.85))/60</f>
        <v>55.981559290382826</v>
      </c>
      <c r="H48" s="26"/>
      <c r="I48" s="29">
        <f>(G48-H48)/G48</f>
        <v>1</v>
      </c>
      <c r="J48" s="26">
        <v>9</v>
      </c>
      <c r="K48" s="26" t="s">
        <v>25</v>
      </c>
      <c r="L48" s="5">
        <f>($L$7*1.06*(1+L43/L7)/(L49*L50*10^(-3)*0.85))/60</f>
        <v>49.795751633986931</v>
      </c>
      <c r="M48" s="26"/>
      <c r="N48" s="29">
        <f>(L48-M48)/L48</f>
        <v>1</v>
      </c>
    </row>
    <row r="49" spans="1:14" ht="20.100000000000001" customHeight="1">
      <c r="A49" s="26">
        <v>9.1</v>
      </c>
      <c r="B49" s="26" t="s">
        <v>6</v>
      </c>
      <c r="C49" s="26">
        <v>200</v>
      </c>
      <c r="D49" s="26"/>
      <c r="E49" s="29">
        <f>(-C49+D49)/C49</f>
        <v>-1</v>
      </c>
      <c r="F49" s="26" t="s">
        <v>6</v>
      </c>
      <c r="G49" s="26">
        <v>200</v>
      </c>
      <c r="H49" s="26"/>
      <c r="I49" s="29">
        <f>(-G49+H49)/G49</f>
        <v>-1</v>
      </c>
      <c r="J49" s="26">
        <v>9.1</v>
      </c>
      <c r="K49" s="26" t="s">
        <v>6</v>
      </c>
      <c r="L49" s="26">
        <v>200</v>
      </c>
      <c r="M49" s="26"/>
      <c r="N49" s="29">
        <f>(-L49+M49)/L49</f>
        <v>-1</v>
      </c>
    </row>
    <row r="50" spans="1:14" ht="20.100000000000001" customHeight="1">
      <c r="A50" s="26">
        <v>9.1999999999999993</v>
      </c>
      <c r="B50" s="26" t="s">
        <v>24</v>
      </c>
      <c r="C50" s="26">
        <v>8.4</v>
      </c>
      <c r="D50" s="26"/>
      <c r="E50" s="29">
        <f t="shared" ref="E50:E51" si="30">(C50-D50)/C50</f>
        <v>1</v>
      </c>
      <c r="F50" s="26" t="s">
        <v>24</v>
      </c>
      <c r="G50" s="26">
        <v>8.4</v>
      </c>
      <c r="H50" s="26"/>
      <c r="I50" s="29">
        <f t="shared" ref="I50:I51" si="31">(G50-H50)/G50</f>
        <v>1</v>
      </c>
      <c r="J50" s="26">
        <v>9.1999999999999993</v>
      </c>
      <c r="K50" s="26" t="s">
        <v>24</v>
      </c>
      <c r="L50" s="26">
        <v>8.4</v>
      </c>
      <c r="M50" s="26"/>
      <c r="N50" s="29">
        <f t="shared" ref="N50:N51" si="32">(L50-M50)/L50</f>
        <v>1</v>
      </c>
    </row>
    <row r="51" spans="1:14" ht="20.100000000000001" customHeight="1">
      <c r="A51" s="26">
        <v>9.3000000000000007</v>
      </c>
      <c r="B51" s="26" t="s">
        <v>27</v>
      </c>
      <c r="C51" s="26">
        <v>12</v>
      </c>
      <c r="D51" s="26"/>
      <c r="E51" s="29">
        <f t="shared" si="30"/>
        <v>1</v>
      </c>
      <c r="F51" s="26" t="s">
        <v>27</v>
      </c>
      <c r="G51" s="26">
        <v>12</v>
      </c>
      <c r="H51" s="26"/>
      <c r="I51" s="29">
        <f t="shared" si="31"/>
        <v>1</v>
      </c>
      <c r="J51" s="26">
        <v>9.3000000000000007</v>
      </c>
      <c r="K51" s="26" t="s">
        <v>27</v>
      </c>
      <c r="L51" s="26">
        <v>12</v>
      </c>
      <c r="M51" s="26"/>
      <c r="N51" s="29">
        <f t="shared" si="32"/>
        <v>1</v>
      </c>
    </row>
    <row r="52" spans="1:14" ht="20.100000000000001" customHeight="1">
      <c r="A52" s="26"/>
      <c r="B52" s="116" t="s">
        <v>168</v>
      </c>
      <c r="C52" s="116"/>
      <c r="D52" s="116"/>
      <c r="E52" s="116"/>
      <c r="F52" s="116" t="s">
        <v>168</v>
      </c>
      <c r="G52" s="116"/>
      <c r="H52" s="116"/>
      <c r="I52" s="116"/>
      <c r="J52" s="26"/>
      <c r="K52" s="116" t="s">
        <v>168</v>
      </c>
      <c r="L52" s="116"/>
      <c r="M52" s="116"/>
      <c r="N52" s="116"/>
    </row>
    <row r="53" spans="1:14" ht="20.100000000000001" customHeight="1">
      <c r="A53" s="26"/>
      <c r="B53" s="26" t="s">
        <v>165</v>
      </c>
      <c r="C53" s="26">
        <v>6</v>
      </c>
      <c r="D53" s="26"/>
      <c r="E53" s="29">
        <f>(D53-C53)/C53</f>
        <v>-1</v>
      </c>
      <c r="F53" s="26" t="s">
        <v>165</v>
      </c>
      <c r="G53" s="26">
        <v>6</v>
      </c>
      <c r="H53" s="26"/>
      <c r="I53" s="29">
        <f>(H53-G53)/G53</f>
        <v>-1</v>
      </c>
      <c r="J53" s="26"/>
      <c r="K53" s="26" t="s">
        <v>165</v>
      </c>
      <c r="L53" s="26">
        <v>6</v>
      </c>
      <c r="M53" s="26"/>
      <c r="N53" s="29">
        <f>(M53-L53)/L53</f>
        <v>-1</v>
      </c>
    </row>
    <row r="54" spans="1:14" ht="20.100000000000001" customHeight="1">
      <c r="A54" s="26"/>
      <c r="B54" s="26" t="s">
        <v>166</v>
      </c>
      <c r="C54" s="26">
        <v>6</v>
      </c>
      <c r="D54" s="26"/>
      <c r="E54" s="29">
        <f t="shared" ref="E54:E55" si="33">(D54-C54)/C54</f>
        <v>-1</v>
      </c>
      <c r="F54" s="26" t="s">
        <v>166</v>
      </c>
      <c r="G54" s="26">
        <v>6</v>
      </c>
      <c r="H54" s="26"/>
      <c r="I54" s="29">
        <f t="shared" ref="I54:I55" si="34">(H54-G54)/G54</f>
        <v>-1</v>
      </c>
      <c r="J54" s="26"/>
      <c r="K54" s="26" t="s">
        <v>166</v>
      </c>
      <c r="L54" s="26">
        <v>6</v>
      </c>
      <c r="M54" s="26"/>
      <c r="N54" s="29">
        <f t="shared" ref="N54:N55" si="35">(M54-L54)/L54</f>
        <v>-1</v>
      </c>
    </row>
    <row r="55" spans="1:14" ht="20.100000000000001" customHeight="1">
      <c r="A55" s="26"/>
      <c r="B55" s="26" t="s">
        <v>167</v>
      </c>
      <c r="C55" s="26">
        <v>7.5</v>
      </c>
      <c r="D55" s="28"/>
      <c r="E55" s="29">
        <f t="shared" si="33"/>
        <v>-1</v>
      </c>
      <c r="F55" s="26" t="s">
        <v>167</v>
      </c>
      <c r="G55" s="26">
        <v>7.5</v>
      </c>
      <c r="H55" s="28"/>
      <c r="I55" s="29">
        <f t="shared" si="34"/>
        <v>-1</v>
      </c>
      <c r="J55" s="26"/>
      <c r="K55" s="26" t="s">
        <v>167</v>
      </c>
      <c r="L55" s="26">
        <v>7.5</v>
      </c>
      <c r="M55" s="28"/>
      <c r="N55" s="29">
        <f t="shared" si="35"/>
        <v>-1</v>
      </c>
    </row>
    <row r="56" spans="1:14" ht="20.100000000000001" customHeight="1">
      <c r="A56" s="26">
        <v>10</v>
      </c>
      <c r="B56" s="26" t="s">
        <v>28</v>
      </c>
      <c r="C56" s="6">
        <f>($C$7*1.03*(1+C51/C7)/(C58*C57/27500))/60</f>
        <v>56.838833333333341</v>
      </c>
      <c r="D56" s="26"/>
      <c r="E56" s="29">
        <f>(C56-D56)/C56</f>
        <v>1</v>
      </c>
      <c r="F56" s="26" t="s">
        <v>28</v>
      </c>
      <c r="G56" s="6">
        <f>($G$7*1.03*(1+G51/G7)/(G58*G57/27500))/60</f>
        <v>236.67111111111112</v>
      </c>
      <c r="H56" s="26"/>
      <c r="I56" s="29">
        <f>(G56-H56)/G56</f>
        <v>1</v>
      </c>
      <c r="J56" s="26">
        <v>10</v>
      </c>
      <c r="K56" s="26" t="s">
        <v>28</v>
      </c>
      <c r="L56" s="6">
        <f>($L$7*1.03*(1+L51/L7)/(L58*L57/27500))/60</f>
        <v>52.61106481481481</v>
      </c>
      <c r="M56" s="26"/>
      <c r="N56" s="29">
        <f>(L56-M56)/L56</f>
        <v>1</v>
      </c>
    </row>
    <row r="57" spans="1:14" ht="20.100000000000001" customHeight="1">
      <c r="A57" s="26">
        <v>10.1</v>
      </c>
      <c r="B57" s="26" t="s">
        <v>29</v>
      </c>
      <c r="C57" s="26">
        <v>1000</v>
      </c>
      <c r="D57" s="26"/>
      <c r="E57" s="29">
        <f>(C57-D57)/C57</f>
        <v>1</v>
      </c>
      <c r="F57" s="26" t="s">
        <v>29</v>
      </c>
      <c r="G57" s="26">
        <v>300</v>
      </c>
      <c r="H57" s="26"/>
      <c r="I57" s="29">
        <f>(G57-H57)/G57</f>
        <v>1</v>
      </c>
      <c r="J57" s="26">
        <v>10.1</v>
      </c>
      <c r="K57" s="26" t="s">
        <v>29</v>
      </c>
      <c r="L57" s="26">
        <v>1200</v>
      </c>
      <c r="M57" s="26"/>
      <c r="N57" s="29">
        <f>(L57-M57)/L57</f>
        <v>1</v>
      </c>
    </row>
    <row r="58" spans="1:14" ht="20.100000000000001" customHeight="1">
      <c r="A58" s="26">
        <v>10.199999999999999</v>
      </c>
      <c r="B58" s="26" t="s">
        <v>6</v>
      </c>
      <c r="C58" s="26">
        <v>30</v>
      </c>
      <c r="D58" s="26"/>
      <c r="E58" s="29">
        <f>(-C58+D58)/C58</f>
        <v>-1</v>
      </c>
      <c r="F58" s="26" t="s">
        <v>6</v>
      </c>
      <c r="G58" s="26">
        <v>30</v>
      </c>
      <c r="H58" s="26"/>
      <c r="I58" s="29">
        <f>(-G58+H58)/G58</f>
        <v>-1</v>
      </c>
      <c r="J58" s="26">
        <v>10.199999999999999</v>
      </c>
      <c r="K58" s="26" t="s">
        <v>6</v>
      </c>
      <c r="L58" s="26">
        <v>30</v>
      </c>
      <c r="M58" s="26"/>
      <c r="N58" s="29">
        <f>(-L58+M58)/L58</f>
        <v>-1</v>
      </c>
    </row>
    <row r="59" spans="1:14" ht="20.100000000000001" customHeight="1">
      <c r="A59" s="26">
        <v>10.3</v>
      </c>
      <c r="B59" s="26" t="s">
        <v>30</v>
      </c>
      <c r="C59" s="26">
        <v>27.5</v>
      </c>
      <c r="D59" s="26"/>
      <c r="E59" s="29">
        <f t="shared" ref="E59" si="36">(C59-D59)/C59</f>
        <v>1</v>
      </c>
      <c r="F59" s="26" t="s">
        <v>30</v>
      </c>
      <c r="G59" s="26">
        <v>27.5</v>
      </c>
      <c r="H59" s="26"/>
      <c r="I59" s="29">
        <f t="shared" ref="I59" si="37">(G59-H59)/G59</f>
        <v>1</v>
      </c>
      <c r="J59" s="26">
        <v>10.3</v>
      </c>
      <c r="K59" s="26" t="s">
        <v>30</v>
      </c>
      <c r="L59" s="26">
        <v>27.5</v>
      </c>
      <c r="M59" s="26"/>
      <c r="N59" s="29">
        <f t="shared" ref="N59" si="38">(L59-M59)/L59</f>
        <v>1</v>
      </c>
    </row>
  </sheetData>
  <mergeCells count="28">
    <mergeCell ref="K36:N36"/>
    <mergeCell ref="F36:I36"/>
    <mergeCell ref="F44:I44"/>
    <mergeCell ref="B52:E52"/>
    <mergeCell ref="F52:I52"/>
    <mergeCell ref="K52:N52"/>
    <mergeCell ref="K44:N44"/>
    <mergeCell ref="A12:A15"/>
    <mergeCell ref="B20:E20"/>
    <mergeCell ref="A20:A23"/>
    <mergeCell ref="B28:E28"/>
    <mergeCell ref="B44:E44"/>
    <mergeCell ref="B36:E36"/>
    <mergeCell ref="B12:E12"/>
    <mergeCell ref="F12:I12"/>
    <mergeCell ref="F20:I20"/>
    <mergeCell ref="F28:I28"/>
    <mergeCell ref="K12:N12"/>
    <mergeCell ref="C1:E1"/>
    <mergeCell ref="F1:I1"/>
    <mergeCell ref="J1:N1"/>
    <mergeCell ref="L2:N3"/>
    <mergeCell ref="C3:D3"/>
    <mergeCell ref="F3:G3"/>
    <mergeCell ref="H3:I3"/>
    <mergeCell ref="J3:K3"/>
    <mergeCell ref="K20:N20"/>
    <mergeCell ref="K28:N2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D1:AA51"/>
  <sheetViews>
    <sheetView tabSelected="1" topLeftCell="F20" workbookViewId="0">
      <selection activeCell="I25" sqref="I25"/>
    </sheetView>
  </sheetViews>
  <sheetFormatPr defaultRowHeight="15.75"/>
  <cols>
    <col min="1" max="3" width="9.140625" style="32"/>
    <col min="4" max="4" width="17" style="32" customWidth="1"/>
    <col min="5" max="5" width="20.28515625" style="32" customWidth="1"/>
    <col min="6" max="6" width="16.28515625" style="32" customWidth="1"/>
    <col min="7" max="7" width="15.140625" style="32" customWidth="1"/>
    <col min="8" max="8" width="17" style="32" customWidth="1"/>
    <col min="9" max="9" width="28.140625" style="32" customWidth="1"/>
    <col min="10" max="10" width="30.5703125" style="32" customWidth="1"/>
    <col min="11" max="11" width="24.5703125" style="32" customWidth="1"/>
    <col min="12" max="12" width="24.140625" style="32" customWidth="1"/>
    <col min="13" max="13" width="16.140625" style="32" customWidth="1"/>
    <col min="14" max="18" width="16.140625" style="33" customWidth="1"/>
    <col min="19" max="19" width="19.140625" style="32" customWidth="1"/>
    <col min="20" max="20" width="26.7109375" style="32" customWidth="1"/>
    <col min="21" max="21" width="19.5703125" style="32" customWidth="1"/>
    <col min="22" max="22" width="18" style="32" customWidth="1"/>
    <col min="23" max="23" width="19.140625" style="32" customWidth="1"/>
    <col min="24" max="24" width="14.42578125" style="32" customWidth="1"/>
    <col min="25" max="16384" width="9.140625" style="32"/>
  </cols>
  <sheetData>
    <row r="1" spans="4:27" ht="21.75" thickBot="1">
      <c r="D1" s="156" t="s">
        <v>235</v>
      </c>
      <c r="E1" s="157"/>
      <c r="F1" s="157"/>
      <c r="G1" s="157"/>
      <c r="H1" s="157"/>
      <c r="I1" s="157"/>
      <c r="J1" s="157"/>
      <c r="K1" s="157"/>
      <c r="L1" s="157"/>
      <c r="M1" s="158"/>
      <c r="N1" s="156" t="s">
        <v>236</v>
      </c>
      <c r="O1" s="157"/>
      <c r="P1" s="157"/>
      <c r="Q1" s="157"/>
      <c r="R1" s="157"/>
      <c r="S1" s="157"/>
      <c r="T1" s="157"/>
      <c r="U1" s="157"/>
      <c r="V1" s="157"/>
      <c r="W1" s="157"/>
      <c r="X1" s="158"/>
    </row>
    <row r="2" spans="4:27" ht="15.75" customHeight="1">
      <c r="D2" s="144" t="s">
        <v>190</v>
      </c>
      <c r="E2" s="144"/>
      <c r="F2" s="144"/>
      <c r="G2" s="144"/>
      <c r="H2" s="144"/>
      <c r="I2" s="144" t="s">
        <v>184</v>
      </c>
      <c r="J2" s="144"/>
      <c r="K2" s="144"/>
      <c r="L2" s="144"/>
      <c r="M2" s="144"/>
      <c r="N2" s="144" t="s">
        <v>190</v>
      </c>
      <c r="O2" s="144"/>
      <c r="P2" s="144"/>
      <c r="Q2" s="144"/>
      <c r="R2" s="144"/>
      <c r="S2" s="144" t="s">
        <v>184</v>
      </c>
      <c r="T2" s="144"/>
      <c r="U2" s="144"/>
      <c r="V2" s="144"/>
      <c r="W2" s="144"/>
      <c r="X2" s="144"/>
    </row>
    <row r="3" spans="4:27" s="31" customFormat="1" ht="36" customHeight="1">
      <c r="D3" s="146" t="s">
        <v>241</v>
      </c>
      <c r="E3" s="147"/>
      <c r="F3" s="147"/>
      <c r="G3" s="147"/>
      <c r="H3" s="151"/>
      <c r="I3" s="140" t="s">
        <v>531</v>
      </c>
      <c r="J3" s="140"/>
      <c r="K3" s="140"/>
      <c r="L3" s="140"/>
      <c r="M3" s="140"/>
      <c r="N3" s="146" t="s">
        <v>198</v>
      </c>
      <c r="O3" s="147"/>
      <c r="P3" s="147"/>
      <c r="Q3" s="147"/>
      <c r="R3" s="151"/>
      <c r="S3" s="140" t="s">
        <v>222</v>
      </c>
      <c r="T3" s="140"/>
      <c r="U3" s="140"/>
      <c r="V3" s="140"/>
      <c r="W3" s="140"/>
      <c r="X3" s="140"/>
      <c r="Y3" s="34"/>
      <c r="Z3" s="34"/>
      <c r="AA3" s="34"/>
    </row>
    <row r="4" spans="4:27" s="31" customFormat="1" ht="36" customHeight="1">
      <c r="D4" s="148" t="s">
        <v>196</v>
      </c>
      <c r="E4" s="149"/>
      <c r="F4" s="149"/>
      <c r="G4" s="149"/>
      <c r="H4" s="150"/>
      <c r="I4" s="141" t="s">
        <v>196</v>
      </c>
      <c r="J4" s="141"/>
      <c r="K4" s="141"/>
      <c r="L4" s="141"/>
      <c r="M4" s="141"/>
      <c r="N4" s="141" t="s">
        <v>196</v>
      </c>
      <c r="O4" s="141"/>
      <c r="P4" s="141"/>
      <c r="Q4" s="141"/>
      <c r="R4" s="141"/>
      <c r="S4" s="148" t="s">
        <v>196</v>
      </c>
      <c r="T4" s="149"/>
      <c r="U4" s="149"/>
      <c r="V4" s="149"/>
      <c r="W4" s="149"/>
      <c r="X4" s="150"/>
      <c r="Y4" s="34"/>
      <c r="Z4" s="34"/>
      <c r="AA4" s="34"/>
    </row>
    <row r="5" spans="4:27" ht="36.75" customHeight="1">
      <c r="D5" s="102">
        <v>1</v>
      </c>
      <c r="E5" s="142" t="s">
        <v>180</v>
      </c>
      <c r="F5" s="142"/>
      <c r="G5" s="142"/>
      <c r="H5" s="142" t="s">
        <v>197</v>
      </c>
      <c r="I5" s="102">
        <v>1</v>
      </c>
      <c r="J5" s="142" t="s">
        <v>177</v>
      </c>
      <c r="K5" s="142"/>
      <c r="L5" s="142"/>
      <c r="M5" s="142"/>
      <c r="N5" s="37">
        <v>1</v>
      </c>
      <c r="O5" s="142" t="s">
        <v>180</v>
      </c>
      <c r="P5" s="142"/>
      <c r="Q5" s="142"/>
      <c r="R5" s="139" t="s">
        <v>199</v>
      </c>
      <c r="S5" s="36">
        <v>1</v>
      </c>
      <c r="T5" s="142" t="s">
        <v>177</v>
      </c>
      <c r="U5" s="142"/>
      <c r="V5" s="142"/>
      <c r="W5" s="142"/>
      <c r="X5" s="142" t="s">
        <v>200</v>
      </c>
    </row>
    <row r="6" spans="4:27" ht="56.25" customHeight="1">
      <c r="D6" s="102">
        <v>2</v>
      </c>
      <c r="E6" s="142" t="s">
        <v>181</v>
      </c>
      <c r="F6" s="142"/>
      <c r="G6" s="142"/>
      <c r="H6" s="142"/>
      <c r="I6" s="102">
        <v>2</v>
      </c>
      <c r="J6" s="142" t="s">
        <v>178</v>
      </c>
      <c r="K6" s="142"/>
      <c r="L6" s="142"/>
      <c r="M6" s="142"/>
      <c r="N6" s="37">
        <v>2</v>
      </c>
      <c r="O6" s="142" t="s">
        <v>181</v>
      </c>
      <c r="P6" s="142"/>
      <c r="Q6" s="142"/>
      <c r="R6" s="154"/>
      <c r="S6" s="36">
        <v>2</v>
      </c>
      <c r="T6" s="142" t="s">
        <v>185</v>
      </c>
      <c r="U6" s="142"/>
      <c r="V6" s="142"/>
      <c r="W6" s="142"/>
      <c r="X6" s="142"/>
    </row>
    <row r="7" spans="4:27" ht="69.75" customHeight="1">
      <c r="D7" s="102">
        <v>3</v>
      </c>
      <c r="E7" s="142" t="s">
        <v>182</v>
      </c>
      <c r="F7" s="142"/>
      <c r="G7" s="142"/>
      <c r="H7" s="142"/>
      <c r="I7" s="102">
        <v>3</v>
      </c>
      <c r="J7" s="142" t="s">
        <v>179</v>
      </c>
      <c r="K7" s="142"/>
      <c r="L7" s="142"/>
      <c r="M7" s="142"/>
      <c r="N7" s="37">
        <v>3</v>
      </c>
      <c r="O7" s="142" t="s">
        <v>182</v>
      </c>
      <c r="P7" s="142"/>
      <c r="Q7" s="142"/>
      <c r="R7" s="154"/>
      <c r="S7" s="36">
        <v>3</v>
      </c>
      <c r="T7" s="142" t="s">
        <v>179</v>
      </c>
      <c r="U7" s="142"/>
      <c r="V7" s="142"/>
      <c r="W7" s="142"/>
      <c r="X7" s="142"/>
    </row>
    <row r="8" spans="4:27" ht="36" customHeight="1">
      <c r="D8" s="140" t="s">
        <v>183</v>
      </c>
      <c r="E8" s="140"/>
      <c r="F8" s="140"/>
      <c r="G8" s="140"/>
      <c r="H8" s="142"/>
      <c r="I8" s="103" t="s">
        <v>191</v>
      </c>
      <c r="J8" s="103" t="s">
        <v>192</v>
      </c>
      <c r="K8" s="103" t="s">
        <v>193</v>
      </c>
      <c r="L8" s="103" t="s">
        <v>194</v>
      </c>
      <c r="M8" s="142"/>
      <c r="N8" s="140" t="s">
        <v>183</v>
      </c>
      <c r="O8" s="140"/>
      <c r="P8" s="140"/>
      <c r="Q8" s="140"/>
      <c r="R8" s="154"/>
      <c r="S8" s="35" t="s">
        <v>191</v>
      </c>
      <c r="T8" s="35" t="s">
        <v>192</v>
      </c>
      <c r="U8" s="35" t="s">
        <v>193</v>
      </c>
      <c r="V8" s="35" t="s">
        <v>194</v>
      </c>
      <c r="W8" s="35" t="s">
        <v>195</v>
      </c>
      <c r="X8" s="142"/>
    </row>
    <row r="9" spans="4:27" ht="47.25" customHeight="1">
      <c r="D9" s="102" t="s">
        <v>169</v>
      </c>
      <c r="E9" s="102" t="s">
        <v>170</v>
      </c>
      <c r="F9" s="102" t="s">
        <v>171</v>
      </c>
      <c r="G9" s="102" t="s">
        <v>172</v>
      </c>
      <c r="H9" s="142"/>
      <c r="I9" s="102" t="s">
        <v>173</v>
      </c>
      <c r="J9" s="102" t="s">
        <v>176</v>
      </c>
      <c r="K9" s="102" t="s">
        <v>174</v>
      </c>
      <c r="L9" s="102" t="s">
        <v>175</v>
      </c>
      <c r="M9" s="142"/>
      <c r="N9" s="37" t="s">
        <v>169</v>
      </c>
      <c r="O9" s="37" t="s">
        <v>170</v>
      </c>
      <c r="P9" s="37" t="s">
        <v>171</v>
      </c>
      <c r="Q9" s="37" t="s">
        <v>172</v>
      </c>
      <c r="R9" s="154"/>
      <c r="S9" s="36" t="s">
        <v>173</v>
      </c>
      <c r="T9" s="36" t="s">
        <v>189</v>
      </c>
      <c r="U9" s="36" t="s">
        <v>188</v>
      </c>
      <c r="V9" s="36" t="s">
        <v>186</v>
      </c>
      <c r="W9" s="36" t="s">
        <v>187</v>
      </c>
      <c r="X9" s="142"/>
    </row>
    <row r="10" spans="4:27">
      <c r="D10" s="102"/>
      <c r="E10" s="102"/>
      <c r="F10" s="102"/>
      <c r="G10" s="102"/>
      <c r="H10" s="142"/>
      <c r="I10" s="108" t="s">
        <v>546</v>
      </c>
      <c r="J10" s="33" t="s">
        <v>545</v>
      </c>
      <c r="K10" s="145" t="s">
        <v>552</v>
      </c>
      <c r="L10" s="143"/>
      <c r="M10" s="142"/>
      <c r="N10" s="37"/>
      <c r="O10" s="37"/>
      <c r="P10" s="37"/>
      <c r="Q10" s="37"/>
      <c r="R10" s="154"/>
      <c r="S10" s="145" t="s">
        <v>559</v>
      </c>
      <c r="T10" s="165"/>
      <c r="U10" s="143"/>
      <c r="V10" s="145" t="s">
        <v>558</v>
      </c>
      <c r="W10" s="143"/>
      <c r="X10" s="142"/>
    </row>
    <row r="11" spans="4:27" ht="31.5">
      <c r="D11" s="102"/>
      <c r="E11" s="102"/>
      <c r="F11" s="102"/>
      <c r="G11" s="102"/>
      <c r="H11" s="142"/>
      <c r="I11" s="108" t="s">
        <v>537</v>
      </c>
      <c r="J11" s="108" t="s">
        <v>541</v>
      </c>
      <c r="K11" s="145" t="s">
        <v>553</v>
      </c>
      <c r="L11" s="143"/>
      <c r="M11" s="142"/>
      <c r="N11" s="37"/>
      <c r="O11" s="37"/>
      <c r="P11" s="37"/>
      <c r="Q11" s="37"/>
      <c r="R11" s="154"/>
      <c r="S11" s="108" t="s">
        <v>563</v>
      </c>
      <c r="T11" s="108" t="s">
        <v>562</v>
      </c>
      <c r="U11" s="33" t="s">
        <v>564</v>
      </c>
      <c r="V11" s="145" t="s">
        <v>553</v>
      </c>
      <c r="W11" s="143"/>
      <c r="X11" s="142"/>
    </row>
    <row r="12" spans="4:27" s="33" customFormat="1">
      <c r="D12" s="102"/>
      <c r="E12" s="102"/>
      <c r="F12" s="102"/>
      <c r="G12" s="102"/>
      <c r="H12" s="142"/>
      <c r="I12" s="108" t="s">
        <v>538</v>
      </c>
      <c r="J12" s="108" t="s">
        <v>542</v>
      </c>
      <c r="K12" s="145" t="s">
        <v>554</v>
      </c>
      <c r="L12" s="143"/>
      <c r="M12" s="142"/>
      <c r="N12" s="46"/>
      <c r="O12" s="46"/>
      <c r="P12" s="46"/>
      <c r="Q12" s="46"/>
      <c r="R12" s="154"/>
      <c r="S12" s="108" t="s">
        <v>537</v>
      </c>
      <c r="T12" s="108" t="s">
        <v>542</v>
      </c>
      <c r="U12" s="108" t="s">
        <v>541</v>
      </c>
      <c r="V12" s="145" t="s">
        <v>554</v>
      </c>
      <c r="W12" s="143"/>
      <c r="X12" s="142"/>
    </row>
    <row r="13" spans="4:27" s="33" customFormat="1" ht="31.5">
      <c r="D13" s="108"/>
      <c r="E13" s="108"/>
      <c r="F13" s="108"/>
      <c r="G13" s="108"/>
      <c r="H13" s="142"/>
      <c r="I13" s="108" t="s">
        <v>540</v>
      </c>
      <c r="J13" s="108" t="s">
        <v>543</v>
      </c>
      <c r="K13" s="145" t="s">
        <v>557</v>
      </c>
      <c r="L13" s="143"/>
      <c r="M13" s="142"/>
      <c r="N13" s="108"/>
      <c r="O13" s="108"/>
      <c r="P13" s="108"/>
      <c r="Q13" s="108"/>
      <c r="R13" s="154"/>
      <c r="S13" s="108" t="s">
        <v>538</v>
      </c>
      <c r="T13" s="108" t="s">
        <v>543</v>
      </c>
      <c r="U13" s="108" t="s">
        <v>542</v>
      </c>
      <c r="V13" s="145" t="s">
        <v>557</v>
      </c>
      <c r="W13" s="143"/>
      <c r="X13" s="142"/>
    </row>
    <row r="14" spans="4:27" s="33" customFormat="1" ht="31.5">
      <c r="D14" s="108"/>
      <c r="E14" s="108"/>
      <c r="F14" s="108"/>
      <c r="G14" s="108"/>
      <c r="H14" s="142"/>
      <c r="I14" s="108" t="s">
        <v>539</v>
      </c>
      <c r="J14" s="108" t="s">
        <v>544</v>
      </c>
      <c r="K14" s="145" t="s">
        <v>555</v>
      </c>
      <c r="L14" s="143"/>
      <c r="M14" s="142"/>
      <c r="N14" s="108"/>
      <c r="O14" s="108"/>
      <c r="P14" s="108"/>
      <c r="Q14" s="108"/>
      <c r="R14" s="154"/>
      <c r="S14" s="108" t="s">
        <v>540</v>
      </c>
      <c r="T14" s="108" t="s">
        <v>544</v>
      </c>
      <c r="U14" s="108" t="s">
        <v>543</v>
      </c>
      <c r="V14" s="145" t="s">
        <v>555</v>
      </c>
      <c r="W14" s="143"/>
      <c r="X14" s="142"/>
    </row>
    <row r="15" spans="4:27" ht="31.5">
      <c r="D15" s="102"/>
      <c r="E15" s="102"/>
      <c r="F15" s="102"/>
      <c r="G15" s="102"/>
      <c r="H15" s="142"/>
      <c r="J15" s="33" t="s">
        <v>561</v>
      </c>
      <c r="K15" s="145" t="s">
        <v>556</v>
      </c>
      <c r="L15" s="143"/>
      <c r="M15" s="142"/>
      <c r="N15" s="37"/>
      <c r="O15" s="37"/>
      <c r="P15" s="37"/>
      <c r="Q15" s="37"/>
      <c r="R15" s="155"/>
      <c r="S15" s="108" t="s">
        <v>539</v>
      </c>
      <c r="T15" s="108" t="s">
        <v>560</v>
      </c>
      <c r="U15" s="108" t="s">
        <v>544</v>
      </c>
      <c r="V15" s="145" t="s">
        <v>556</v>
      </c>
      <c r="W15" s="143"/>
      <c r="X15" s="142"/>
    </row>
    <row r="16" spans="4:27" s="33" customFormat="1" ht="21.75" customHeight="1">
      <c r="D16" s="162" t="s">
        <v>239</v>
      </c>
      <c r="E16" s="162"/>
      <c r="F16" s="162"/>
      <c r="G16" s="162"/>
      <c r="H16" s="162"/>
      <c r="I16" s="162"/>
      <c r="J16" s="162"/>
      <c r="K16" s="162"/>
      <c r="L16" s="162"/>
      <c r="M16" s="162"/>
      <c r="N16" s="162" t="s">
        <v>240</v>
      </c>
      <c r="O16" s="162"/>
      <c r="P16" s="162"/>
      <c r="Q16" s="162"/>
      <c r="R16" s="162"/>
      <c r="S16" s="162"/>
      <c r="T16" s="162"/>
      <c r="U16" s="162"/>
      <c r="V16" s="162"/>
      <c r="W16" s="162"/>
      <c r="X16" s="162"/>
    </row>
    <row r="17" spans="4:24" ht="15.75" customHeight="1">
      <c r="D17" s="152" t="s">
        <v>190</v>
      </c>
      <c r="E17" s="153"/>
      <c r="F17" s="153"/>
      <c r="G17" s="153"/>
      <c r="H17" s="153"/>
      <c r="I17" s="153"/>
      <c r="J17" s="153"/>
      <c r="K17" s="153"/>
      <c r="L17" s="153"/>
      <c r="M17" s="153"/>
      <c r="N17" s="140" t="s">
        <v>190</v>
      </c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4:24" ht="15.75" customHeight="1">
      <c r="D18" s="140" t="s">
        <v>216</v>
      </c>
      <c r="E18" s="140"/>
      <c r="F18" s="140"/>
      <c r="G18" s="140"/>
      <c r="H18" s="140"/>
      <c r="I18" s="140"/>
      <c r="J18" s="140"/>
      <c r="K18" s="140"/>
      <c r="L18" s="140"/>
      <c r="M18" s="140"/>
      <c r="N18" s="140" t="s">
        <v>217</v>
      </c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4:24" ht="15.75" customHeight="1">
      <c r="D19" s="148" t="s">
        <v>201</v>
      </c>
      <c r="E19" s="149"/>
      <c r="F19" s="149"/>
      <c r="G19" s="149"/>
      <c r="H19" s="150"/>
      <c r="I19" s="148" t="s">
        <v>202</v>
      </c>
      <c r="J19" s="149"/>
      <c r="K19" s="149"/>
      <c r="L19" s="149"/>
      <c r="M19" s="150"/>
      <c r="N19" s="141" t="s">
        <v>201</v>
      </c>
      <c r="O19" s="141"/>
      <c r="P19" s="141"/>
      <c r="Q19" s="141"/>
      <c r="R19" s="141"/>
      <c r="S19" s="141" t="s">
        <v>202</v>
      </c>
      <c r="T19" s="141"/>
      <c r="U19" s="141"/>
      <c r="V19" s="141"/>
      <c r="W19" s="141"/>
      <c r="X19" s="141"/>
    </row>
    <row r="20" spans="4:24" ht="15.75" customHeight="1">
      <c r="D20" s="37">
        <v>1</v>
      </c>
      <c r="E20" s="142" t="s">
        <v>180</v>
      </c>
      <c r="F20" s="142"/>
      <c r="G20" s="145"/>
      <c r="H20" s="142" t="s">
        <v>220</v>
      </c>
      <c r="I20" s="37">
        <v>1</v>
      </c>
      <c r="J20" s="142" t="s">
        <v>177</v>
      </c>
      <c r="K20" s="142"/>
      <c r="L20" s="142"/>
      <c r="M20" s="142" t="s">
        <v>220</v>
      </c>
      <c r="N20" s="37">
        <v>1</v>
      </c>
      <c r="O20" s="142" t="s">
        <v>180</v>
      </c>
      <c r="P20" s="142"/>
      <c r="Q20" s="142"/>
      <c r="R20" s="142" t="s">
        <v>219</v>
      </c>
      <c r="S20" s="37">
        <v>1</v>
      </c>
      <c r="T20" s="142" t="s">
        <v>177</v>
      </c>
      <c r="U20" s="142"/>
      <c r="V20" s="142"/>
      <c r="W20" s="142"/>
      <c r="X20" s="142" t="s">
        <v>219</v>
      </c>
    </row>
    <row r="21" spans="4:24" ht="36" customHeight="1">
      <c r="D21" s="37">
        <v>2</v>
      </c>
      <c r="E21" s="142" t="s">
        <v>181</v>
      </c>
      <c r="F21" s="142"/>
      <c r="G21" s="145"/>
      <c r="H21" s="142"/>
      <c r="I21" s="37">
        <v>2</v>
      </c>
      <c r="J21" s="142" t="s">
        <v>178</v>
      </c>
      <c r="K21" s="142"/>
      <c r="L21" s="142"/>
      <c r="M21" s="142"/>
      <c r="N21" s="37">
        <v>2</v>
      </c>
      <c r="O21" s="142" t="s">
        <v>181</v>
      </c>
      <c r="P21" s="142"/>
      <c r="Q21" s="142"/>
      <c r="R21" s="142"/>
      <c r="S21" s="37">
        <v>2</v>
      </c>
      <c r="T21" s="142" t="s">
        <v>178</v>
      </c>
      <c r="U21" s="142"/>
      <c r="V21" s="142"/>
      <c r="W21" s="142"/>
      <c r="X21" s="142"/>
    </row>
    <row r="22" spans="4:24" ht="60" customHeight="1">
      <c r="D22" s="37">
        <v>3</v>
      </c>
      <c r="E22" s="142" t="s">
        <v>215</v>
      </c>
      <c r="F22" s="142"/>
      <c r="G22" s="145"/>
      <c r="H22" s="142"/>
      <c r="I22" s="37">
        <v>3</v>
      </c>
      <c r="J22" s="142" t="s">
        <v>179</v>
      </c>
      <c r="K22" s="142"/>
      <c r="L22" s="142"/>
      <c r="M22" s="142"/>
      <c r="N22" s="37">
        <v>3</v>
      </c>
      <c r="O22" s="142" t="s">
        <v>214</v>
      </c>
      <c r="P22" s="142"/>
      <c r="Q22" s="142"/>
      <c r="R22" s="142"/>
      <c r="S22" s="37">
        <v>3</v>
      </c>
      <c r="T22" s="142" t="s">
        <v>179</v>
      </c>
      <c r="U22" s="142"/>
      <c r="V22" s="142"/>
      <c r="W22" s="142"/>
      <c r="X22" s="142"/>
    </row>
    <row r="23" spans="4:24" ht="31.5">
      <c r="D23" s="146" t="s">
        <v>183</v>
      </c>
      <c r="E23" s="147"/>
      <c r="F23" s="147"/>
      <c r="G23" s="147"/>
      <c r="H23" s="142"/>
      <c r="I23" s="35" t="s">
        <v>191</v>
      </c>
      <c r="J23" s="59" t="s">
        <v>192</v>
      </c>
      <c r="K23" s="35" t="s">
        <v>193</v>
      </c>
      <c r="L23" s="35" t="s">
        <v>194</v>
      </c>
      <c r="M23" s="142"/>
      <c r="N23" s="140" t="s">
        <v>183</v>
      </c>
      <c r="O23" s="140"/>
      <c r="P23" s="140"/>
      <c r="Q23" s="140"/>
      <c r="R23" s="142"/>
      <c r="S23" s="55" t="s">
        <v>191</v>
      </c>
      <c r="T23" s="55" t="s">
        <v>192</v>
      </c>
      <c r="U23" s="55" t="s">
        <v>193</v>
      </c>
      <c r="V23" s="55" t="s">
        <v>194</v>
      </c>
      <c r="W23" s="60" t="s">
        <v>195</v>
      </c>
      <c r="X23" s="142"/>
    </row>
    <row r="24" spans="4:24" ht="78.75">
      <c r="D24" s="37" t="s">
        <v>169</v>
      </c>
      <c r="E24" s="37" t="s">
        <v>170</v>
      </c>
      <c r="F24" s="37" t="s">
        <v>171</v>
      </c>
      <c r="G24" s="41" t="s">
        <v>172</v>
      </c>
      <c r="H24" s="142"/>
      <c r="I24" s="54" t="s">
        <v>206</v>
      </c>
      <c r="J24" s="54" t="s">
        <v>204</v>
      </c>
      <c r="K24" s="54" t="s">
        <v>203</v>
      </c>
      <c r="L24" s="54" t="s">
        <v>205</v>
      </c>
      <c r="M24" s="142"/>
      <c r="N24" s="37" t="s">
        <v>169</v>
      </c>
      <c r="O24" s="37" t="s">
        <v>170</v>
      </c>
      <c r="P24" s="37" t="s">
        <v>171</v>
      </c>
      <c r="Q24" s="37" t="s">
        <v>172</v>
      </c>
      <c r="R24" s="142"/>
      <c r="S24" s="54" t="s">
        <v>208</v>
      </c>
      <c r="T24" s="54" t="s">
        <v>207</v>
      </c>
      <c r="U24" s="54" t="s">
        <v>223</v>
      </c>
      <c r="V24" s="54" t="s">
        <v>209</v>
      </c>
      <c r="W24" s="54" t="s">
        <v>205</v>
      </c>
      <c r="X24" s="142"/>
    </row>
    <row r="25" spans="4:24" ht="30" customHeight="1">
      <c r="D25" s="37"/>
      <c r="E25" s="37"/>
      <c r="F25" s="37"/>
      <c r="G25" s="41"/>
      <c r="H25" s="142"/>
      <c r="I25" s="108" t="s">
        <v>566</v>
      </c>
      <c r="J25" s="108" t="s">
        <v>569</v>
      </c>
      <c r="K25" s="145" t="s">
        <v>567</v>
      </c>
      <c r="L25" s="143"/>
      <c r="M25" s="142"/>
      <c r="N25" s="37"/>
      <c r="O25" s="37"/>
      <c r="P25" s="37"/>
      <c r="Q25" s="37"/>
      <c r="R25" s="142"/>
      <c r="S25" s="53" t="s">
        <v>300</v>
      </c>
      <c r="T25" s="53" t="s">
        <v>302</v>
      </c>
      <c r="U25" s="53" t="s">
        <v>306</v>
      </c>
      <c r="V25" s="53" t="s">
        <v>304</v>
      </c>
      <c r="W25" s="40" t="s">
        <v>302</v>
      </c>
      <c r="X25" s="142"/>
    </row>
    <row r="26" spans="4:24" ht="31.5">
      <c r="D26" s="37"/>
      <c r="E26" s="37"/>
      <c r="F26" s="37"/>
      <c r="G26" s="41"/>
      <c r="H26" s="142"/>
      <c r="I26" s="53" t="s">
        <v>306</v>
      </c>
      <c r="J26" s="53" t="s">
        <v>304</v>
      </c>
      <c r="K26" s="145" t="s">
        <v>302</v>
      </c>
      <c r="L26" s="143"/>
      <c r="M26" s="142"/>
      <c r="N26" s="37"/>
      <c r="O26" s="37"/>
      <c r="P26" s="37"/>
      <c r="Q26" s="37"/>
      <c r="R26" s="142"/>
      <c r="S26" s="53" t="s">
        <v>301</v>
      </c>
      <c r="T26" s="53" t="s">
        <v>303</v>
      </c>
      <c r="U26" s="66" t="s">
        <v>370</v>
      </c>
      <c r="V26" s="53" t="s">
        <v>305</v>
      </c>
      <c r="W26" s="40" t="s">
        <v>306</v>
      </c>
      <c r="X26" s="142"/>
    </row>
    <row r="27" spans="4:24" s="33" customFormat="1">
      <c r="D27" s="38"/>
      <c r="E27" s="38"/>
      <c r="F27" s="38"/>
      <c r="G27" s="41"/>
      <c r="H27" s="142"/>
      <c r="I27" s="53" t="s">
        <v>307</v>
      </c>
      <c r="J27" s="33" t="s">
        <v>568</v>
      </c>
      <c r="K27" s="145" t="s">
        <v>370</v>
      </c>
      <c r="L27" s="143"/>
      <c r="M27" s="142"/>
      <c r="N27" s="38"/>
      <c r="O27" s="38"/>
      <c r="P27" s="38"/>
      <c r="Q27" s="38"/>
      <c r="R27" s="142"/>
      <c r="S27" s="53" t="s">
        <v>307</v>
      </c>
      <c r="T27" s="38"/>
      <c r="U27" s="38"/>
      <c r="V27" s="38"/>
      <c r="W27" s="40" t="s">
        <v>303</v>
      </c>
      <c r="X27" s="142"/>
    </row>
    <row r="28" spans="4:24" s="42" customFormat="1" ht="16.5" thickBot="1">
      <c r="H28" s="44"/>
      <c r="I28" s="42" t="s">
        <v>565</v>
      </c>
      <c r="J28" s="53" t="s">
        <v>307</v>
      </c>
      <c r="K28" s="163" t="s">
        <v>369</v>
      </c>
      <c r="L28" s="164"/>
      <c r="M28" s="43"/>
      <c r="R28" s="43"/>
      <c r="W28" s="43" t="s">
        <v>573</v>
      </c>
      <c r="X28" s="43"/>
    </row>
    <row r="29" spans="4:24" s="33" customFormat="1" ht="21.75" customHeight="1" thickBot="1">
      <c r="D29" s="159" t="s">
        <v>237</v>
      </c>
      <c r="E29" s="160"/>
      <c r="F29" s="160"/>
      <c r="G29" s="160"/>
      <c r="H29" s="160"/>
      <c r="I29" s="160"/>
      <c r="J29" s="160"/>
      <c r="K29" s="160"/>
      <c r="L29" s="160"/>
      <c r="M29" s="161"/>
      <c r="N29" s="156" t="s">
        <v>238</v>
      </c>
      <c r="O29" s="157"/>
      <c r="P29" s="157"/>
      <c r="Q29" s="157"/>
      <c r="R29" s="157"/>
      <c r="S29" s="157"/>
      <c r="T29" s="157"/>
      <c r="U29" s="157"/>
      <c r="V29" s="157"/>
      <c r="W29" s="157"/>
      <c r="X29" s="158"/>
    </row>
    <row r="30" spans="4:24">
      <c r="D30" s="152" t="s">
        <v>190</v>
      </c>
      <c r="E30" s="153"/>
      <c r="F30" s="153"/>
      <c r="G30" s="153"/>
      <c r="H30" s="153"/>
      <c r="I30" s="153"/>
      <c r="J30" s="153"/>
      <c r="K30" s="153"/>
      <c r="L30" s="153"/>
      <c r="M30" s="153"/>
      <c r="N30" s="144" t="s">
        <v>190</v>
      </c>
      <c r="O30" s="144"/>
      <c r="P30" s="144"/>
      <c r="Q30" s="144"/>
      <c r="R30" s="144"/>
      <c r="S30" s="144"/>
      <c r="T30" s="144"/>
      <c r="U30" s="144"/>
      <c r="V30" s="144"/>
      <c r="W30" s="144"/>
      <c r="X30" s="144"/>
    </row>
    <row r="31" spans="4:24">
      <c r="D31" s="140" t="s">
        <v>224</v>
      </c>
      <c r="E31" s="140"/>
      <c r="F31" s="140"/>
      <c r="G31" s="140"/>
      <c r="H31" s="140"/>
      <c r="I31" s="140"/>
      <c r="J31" s="140"/>
      <c r="K31" s="140"/>
      <c r="L31" s="140"/>
      <c r="M31" s="140"/>
      <c r="N31" s="140" t="s">
        <v>218</v>
      </c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4:24">
      <c r="D32" s="148" t="s">
        <v>201</v>
      </c>
      <c r="E32" s="149"/>
      <c r="F32" s="149"/>
      <c r="G32" s="149"/>
      <c r="H32" s="150"/>
      <c r="I32" s="148" t="s">
        <v>202</v>
      </c>
      <c r="J32" s="149"/>
      <c r="K32" s="149"/>
      <c r="L32" s="149"/>
      <c r="M32" s="150"/>
      <c r="N32" s="141" t="s">
        <v>201</v>
      </c>
      <c r="O32" s="141"/>
      <c r="P32" s="141"/>
      <c r="Q32" s="141"/>
      <c r="R32" s="141"/>
      <c r="S32" s="141" t="s">
        <v>202</v>
      </c>
      <c r="T32" s="141"/>
      <c r="U32" s="141"/>
      <c r="V32" s="141"/>
      <c r="W32" s="141"/>
      <c r="X32" s="141"/>
    </row>
    <row r="33" spans="4:24" ht="30" customHeight="1">
      <c r="D33" s="38">
        <v>1</v>
      </c>
      <c r="E33" s="142" t="s">
        <v>180</v>
      </c>
      <c r="F33" s="142"/>
      <c r="G33" s="142"/>
      <c r="H33" s="142" t="s">
        <v>220</v>
      </c>
      <c r="I33" s="38">
        <v>1</v>
      </c>
      <c r="J33" s="142" t="s">
        <v>233</v>
      </c>
      <c r="K33" s="142"/>
      <c r="L33" s="142"/>
      <c r="M33" s="142" t="s">
        <v>225</v>
      </c>
      <c r="N33" s="37">
        <v>1</v>
      </c>
      <c r="O33" s="142" t="s">
        <v>180</v>
      </c>
      <c r="P33" s="142"/>
      <c r="Q33" s="142"/>
      <c r="R33" s="142" t="s">
        <v>221</v>
      </c>
      <c r="S33" s="37">
        <v>1</v>
      </c>
      <c r="T33" s="142" t="s">
        <v>177</v>
      </c>
      <c r="U33" s="142"/>
      <c r="V33" s="142"/>
      <c r="W33" s="142"/>
      <c r="X33" s="142"/>
    </row>
    <row r="34" spans="4:24" ht="49.5" customHeight="1">
      <c r="D34" s="38">
        <v>2</v>
      </c>
      <c r="E34" s="142" t="s">
        <v>226</v>
      </c>
      <c r="F34" s="142"/>
      <c r="G34" s="142"/>
      <c r="H34" s="142"/>
      <c r="I34" s="38">
        <v>2</v>
      </c>
      <c r="J34" s="142" t="s">
        <v>234</v>
      </c>
      <c r="K34" s="142"/>
      <c r="L34" s="142"/>
      <c r="M34" s="142"/>
      <c r="N34" s="37">
        <v>2</v>
      </c>
      <c r="O34" s="142" t="s">
        <v>181</v>
      </c>
      <c r="P34" s="142"/>
      <c r="Q34" s="142"/>
      <c r="R34" s="142"/>
      <c r="S34" s="37">
        <v>2</v>
      </c>
      <c r="T34" s="142" t="s">
        <v>178</v>
      </c>
      <c r="U34" s="142"/>
      <c r="V34" s="142"/>
      <c r="W34" s="142"/>
      <c r="X34" s="142"/>
    </row>
    <row r="35" spans="4:24" ht="54.75" customHeight="1">
      <c r="D35" s="38">
        <v>3</v>
      </c>
      <c r="E35" s="142" t="s">
        <v>227</v>
      </c>
      <c r="F35" s="142"/>
      <c r="G35" s="142"/>
      <c r="H35" s="142"/>
      <c r="I35" s="38">
        <v>3</v>
      </c>
      <c r="J35" s="142" t="s">
        <v>232</v>
      </c>
      <c r="K35" s="142"/>
      <c r="L35" s="142"/>
      <c r="M35" s="142"/>
      <c r="N35" s="37">
        <v>3</v>
      </c>
      <c r="O35" s="142" t="s">
        <v>215</v>
      </c>
      <c r="P35" s="142"/>
      <c r="Q35" s="142"/>
      <c r="R35" s="142"/>
      <c r="S35" s="37">
        <v>3</v>
      </c>
      <c r="T35" s="142" t="s">
        <v>179</v>
      </c>
      <c r="U35" s="142"/>
      <c r="V35" s="142"/>
      <c r="W35" s="142"/>
      <c r="X35" s="142"/>
    </row>
    <row r="36" spans="4:24" ht="31.5">
      <c r="D36" s="140" t="s">
        <v>183</v>
      </c>
      <c r="E36" s="140"/>
      <c r="F36" s="140"/>
      <c r="G36" s="140"/>
      <c r="H36" s="142"/>
      <c r="I36" s="39" t="s">
        <v>191</v>
      </c>
      <c r="J36" s="39" t="s">
        <v>192</v>
      </c>
      <c r="K36" s="39" t="s">
        <v>193</v>
      </c>
      <c r="L36" s="39" t="s">
        <v>194</v>
      </c>
      <c r="M36" s="142"/>
      <c r="N36" s="140" t="s">
        <v>183</v>
      </c>
      <c r="O36" s="140"/>
      <c r="P36" s="140"/>
      <c r="Q36" s="140"/>
      <c r="R36" s="142"/>
      <c r="S36" s="55" t="s">
        <v>191</v>
      </c>
      <c r="T36" s="55" t="s">
        <v>192</v>
      </c>
      <c r="U36" s="55" t="s">
        <v>193</v>
      </c>
      <c r="V36" s="55" t="s">
        <v>194</v>
      </c>
      <c r="W36" s="60" t="s">
        <v>195</v>
      </c>
      <c r="X36" s="142"/>
    </row>
    <row r="37" spans="4:24" ht="78.75">
      <c r="D37" s="38" t="s">
        <v>169</v>
      </c>
      <c r="E37" s="38" t="s">
        <v>170</v>
      </c>
      <c r="F37" s="38" t="s">
        <v>171</v>
      </c>
      <c r="G37" s="38" t="s">
        <v>172</v>
      </c>
      <c r="H37" s="142"/>
      <c r="I37" s="38" t="s">
        <v>228</v>
      </c>
      <c r="J37" s="38" t="s">
        <v>229</v>
      </c>
      <c r="K37" s="38" t="s">
        <v>230</v>
      </c>
      <c r="L37" s="38" t="s">
        <v>231</v>
      </c>
      <c r="M37" s="142"/>
      <c r="N37" s="37" t="s">
        <v>169</v>
      </c>
      <c r="O37" s="37" t="s">
        <v>170</v>
      </c>
      <c r="P37" s="37" t="s">
        <v>171</v>
      </c>
      <c r="Q37" s="37" t="s">
        <v>172</v>
      </c>
      <c r="R37" s="142"/>
      <c r="S37" s="54" t="s">
        <v>210</v>
      </c>
      <c r="T37" s="54" t="s">
        <v>211</v>
      </c>
      <c r="U37" s="54" t="s">
        <v>212</v>
      </c>
      <c r="V37" s="54" t="s">
        <v>213</v>
      </c>
      <c r="W37" s="54" t="s">
        <v>205</v>
      </c>
      <c r="X37" s="142"/>
    </row>
    <row r="38" spans="4:24" ht="30" customHeight="1">
      <c r="D38" s="38"/>
      <c r="E38" s="38"/>
      <c r="F38" s="38"/>
      <c r="G38" s="38"/>
      <c r="H38" s="142"/>
      <c r="I38" s="38"/>
      <c r="J38" s="38"/>
      <c r="K38" s="38"/>
      <c r="L38" s="38"/>
      <c r="M38" s="142"/>
      <c r="N38" s="37"/>
      <c r="O38" s="37"/>
      <c r="P38" s="37"/>
      <c r="Q38" s="37"/>
      <c r="R38" s="142"/>
      <c r="S38" s="108" t="s">
        <v>570</v>
      </c>
      <c r="T38" s="108" t="s">
        <v>571</v>
      </c>
      <c r="U38" s="142" t="s">
        <v>572</v>
      </c>
      <c r="V38" s="142"/>
      <c r="W38" s="142"/>
      <c r="X38" s="143"/>
    </row>
    <row r="39" spans="4:24" ht="30" customHeight="1">
      <c r="D39" s="38"/>
      <c r="E39" s="38"/>
      <c r="F39" s="38"/>
      <c r="G39" s="38"/>
      <c r="H39" s="142"/>
      <c r="I39" s="38"/>
      <c r="J39" s="38"/>
      <c r="K39" s="38"/>
      <c r="L39" s="38"/>
      <c r="M39" s="142"/>
      <c r="N39" s="37"/>
      <c r="O39" s="37"/>
      <c r="P39" s="37"/>
      <c r="Q39" s="37"/>
      <c r="R39" s="142"/>
      <c r="S39" s="108" t="s">
        <v>370</v>
      </c>
      <c r="T39" s="66" t="s">
        <v>370</v>
      </c>
      <c r="U39" s="142" t="s">
        <v>304</v>
      </c>
      <c r="V39" s="142"/>
      <c r="W39" s="142"/>
      <c r="X39" s="143"/>
    </row>
    <row r="40" spans="4:24" ht="31.5">
      <c r="D40" s="38"/>
      <c r="E40" s="38"/>
      <c r="F40" s="38"/>
      <c r="G40" s="38"/>
      <c r="H40" s="142"/>
      <c r="I40" s="38"/>
      <c r="J40" s="38"/>
      <c r="K40" s="38"/>
      <c r="L40" s="38"/>
      <c r="M40" s="142"/>
      <c r="N40" s="37"/>
      <c r="O40" s="37"/>
      <c r="P40" s="37"/>
      <c r="Q40" s="37"/>
      <c r="R40" s="142"/>
      <c r="S40" s="53" t="s">
        <v>305</v>
      </c>
      <c r="T40" s="33" t="s">
        <v>568</v>
      </c>
      <c r="U40" s="142" t="s">
        <v>307</v>
      </c>
      <c r="V40" s="142"/>
      <c r="W40" s="142"/>
      <c r="X40" s="143"/>
    </row>
    <row r="41" spans="4:24">
      <c r="S41" s="108" t="s">
        <v>302</v>
      </c>
      <c r="T41" s="66" t="s">
        <v>369</v>
      </c>
      <c r="U41" s="142" t="s">
        <v>302</v>
      </c>
      <c r="V41" s="142"/>
      <c r="W41" s="142"/>
    </row>
    <row r="42" spans="4:24" ht="31.5" customHeight="1">
      <c r="S42" s="138" t="s">
        <v>573</v>
      </c>
      <c r="T42" s="139"/>
      <c r="U42" s="142" t="s">
        <v>369</v>
      </c>
      <c r="V42" s="142"/>
      <c r="W42" s="142"/>
    </row>
    <row r="43" spans="4:24">
      <c r="I43" s="33" t="s">
        <v>536</v>
      </c>
      <c r="J43" s="33" t="s">
        <v>535</v>
      </c>
      <c r="K43" s="33" t="s">
        <v>536</v>
      </c>
    </row>
    <row r="44" spans="4:24">
      <c r="I44" s="33" t="s">
        <v>534</v>
      </c>
      <c r="J44" s="33" t="s">
        <v>532</v>
      </c>
      <c r="K44" s="33" t="s">
        <v>533</v>
      </c>
      <c r="L44" s="33" t="s">
        <v>550</v>
      </c>
      <c r="M44" s="33" t="s">
        <v>551</v>
      </c>
    </row>
    <row r="45" spans="4:24">
      <c r="I45" s="32">
        <v>18</v>
      </c>
      <c r="J45" s="32">
        <v>2</v>
      </c>
      <c r="K45" s="32">
        <v>15</v>
      </c>
      <c r="L45" s="31">
        <f>CORREL(J45:J51,K45:K51)</f>
        <v>0.83317360961016296</v>
      </c>
      <c r="M45" s="33" t="s">
        <v>547</v>
      </c>
    </row>
    <row r="46" spans="4:24">
      <c r="I46" s="32">
        <v>14</v>
      </c>
      <c r="J46" s="32">
        <v>1</v>
      </c>
      <c r="K46" s="32">
        <v>13</v>
      </c>
      <c r="L46" s="31">
        <f>CORREL(I45:I51,K45:K51)</f>
        <v>0.79351597210693758</v>
      </c>
      <c r="M46" s="33" t="s">
        <v>548</v>
      </c>
    </row>
    <row r="47" spans="4:24">
      <c r="I47" s="32">
        <v>9</v>
      </c>
      <c r="J47" s="32">
        <v>0.5</v>
      </c>
      <c r="K47" s="32">
        <v>9</v>
      </c>
      <c r="L47" s="32">
        <f>CORREL(I45:I51,J45:J51)</f>
        <v>0.73387957797766645</v>
      </c>
      <c r="M47" s="33" t="s">
        <v>549</v>
      </c>
    </row>
    <row r="48" spans="4:24">
      <c r="I48" s="32">
        <v>7</v>
      </c>
      <c r="J48" s="32">
        <v>0.3</v>
      </c>
      <c r="K48" s="32">
        <v>8</v>
      </c>
    </row>
    <row r="49" spans="9:11">
      <c r="I49" s="32">
        <v>12</v>
      </c>
      <c r="J49" s="32">
        <v>2</v>
      </c>
      <c r="K49" s="32">
        <v>12</v>
      </c>
    </row>
    <row r="50" spans="9:11">
      <c r="I50" s="32">
        <v>20</v>
      </c>
      <c r="J50" s="32">
        <v>1.5</v>
      </c>
      <c r="K50" s="32">
        <v>13</v>
      </c>
    </row>
    <row r="51" spans="9:11">
      <c r="I51" s="32">
        <v>22</v>
      </c>
      <c r="J51" s="32">
        <v>1.8</v>
      </c>
      <c r="K51" s="32">
        <v>12.5</v>
      </c>
    </row>
  </sheetData>
  <mergeCells count="111">
    <mergeCell ref="K27:L27"/>
    <mergeCell ref="K28:L28"/>
    <mergeCell ref="U38:W38"/>
    <mergeCell ref="U39:W39"/>
    <mergeCell ref="U40:W40"/>
    <mergeCell ref="V15:W15"/>
    <mergeCell ref="S10:U10"/>
    <mergeCell ref="K25:L25"/>
    <mergeCell ref="K26:L26"/>
    <mergeCell ref="V10:W10"/>
    <mergeCell ref="V11:W11"/>
    <mergeCell ref="V12:W12"/>
    <mergeCell ref="V13:W13"/>
    <mergeCell ref="V14:W14"/>
    <mergeCell ref="D30:M30"/>
    <mergeCell ref="D31:M31"/>
    <mergeCell ref="D32:H32"/>
    <mergeCell ref="I32:M32"/>
    <mergeCell ref="E33:G33"/>
    <mergeCell ref="H33:H40"/>
    <mergeCell ref="J33:L33"/>
    <mergeCell ref="M33:M40"/>
    <mergeCell ref="D1:M1"/>
    <mergeCell ref="N1:X1"/>
    <mergeCell ref="D29:M29"/>
    <mergeCell ref="H20:H27"/>
    <mergeCell ref="M20:M27"/>
    <mergeCell ref="R20:R27"/>
    <mergeCell ref="X20:X27"/>
    <mergeCell ref="N29:X29"/>
    <mergeCell ref="D16:M16"/>
    <mergeCell ref="N16:X16"/>
    <mergeCell ref="S2:X2"/>
    <mergeCell ref="S3:X3"/>
    <mergeCell ref="X5:X15"/>
    <mergeCell ref="I2:M2"/>
    <mergeCell ref="I3:M3"/>
    <mergeCell ref="M5:M15"/>
    <mergeCell ref="S4:X4"/>
    <mergeCell ref="N8:Q8"/>
    <mergeCell ref="J6:L6"/>
    <mergeCell ref="T5:W5"/>
    <mergeCell ref="T6:W6"/>
    <mergeCell ref="T7:W7"/>
    <mergeCell ref="J7:L7"/>
    <mergeCell ref="J5:L5"/>
    <mergeCell ref="E34:G34"/>
    <mergeCell ref="J34:L34"/>
    <mergeCell ref="E35:G35"/>
    <mergeCell ref="J35:L35"/>
    <mergeCell ref="D36:G36"/>
    <mergeCell ref="D2:H2"/>
    <mergeCell ref="N2:R2"/>
    <mergeCell ref="O5:Q5"/>
    <mergeCell ref="O6:Q6"/>
    <mergeCell ref="O7:Q7"/>
    <mergeCell ref="N3:R3"/>
    <mergeCell ref="D4:H4"/>
    <mergeCell ref="E5:G5"/>
    <mergeCell ref="E6:G6"/>
    <mergeCell ref="E7:G7"/>
    <mergeCell ref="H5:H15"/>
    <mergeCell ref="D8:G8"/>
    <mergeCell ref="D3:H3"/>
    <mergeCell ref="I4:M4"/>
    <mergeCell ref="N4:R4"/>
    <mergeCell ref="K10:L10"/>
    <mergeCell ref="D18:M18"/>
    <mergeCell ref="D17:M17"/>
    <mergeCell ref="R5:R15"/>
    <mergeCell ref="K11:L11"/>
    <mergeCell ref="K12:L12"/>
    <mergeCell ref="K13:L13"/>
    <mergeCell ref="K14:L14"/>
    <mergeCell ref="K15:L15"/>
    <mergeCell ref="E20:G20"/>
    <mergeCell ref="E21:G21"/>
    <mergeCell ref="E22:G22"/>
    <mergeCell ref="D23:G23"/>
    <mergeCell ref="I19:M19"/>
    <mergeCell ref="J20:L20"/>
    <mergeCell ref="J21:L21"/>
    <mergeCell ref="J22:L22"/>
    <mergeCell ref="D19:H19"/>
    <mergeCell ref="S19:X19"/>
    <mergeCell ref="N17:X17"/>
    <mergeCell ref="N18:X18"/>
    <mergeCell ref="N30:X30"/>
    <mergeCell ref="N19:R19"/>
    <mergeCell ref="O20:Q20"/>
    <mergeCell ref="O21:Q21"/>
    <mergeCell ref="O22:Q22"/>
    <mergeCell ref="N23:Q23"/>
    <mergeCell ref="T20:W20"/>
    <mergeCell ref="T21:W21"/>
    <mergeCell ref="T22:W22"/>
    <mergeCell ref="S42:T42"/>
    <mergeCell ref="N31:X31"/>
    <mergeCell ref="N32:R32"/>
    <mergeCell ref="S32:X32"/>
    <mergeCell ref="O33:Q33"/>
    <mergeCell ref="R33:R40"/>
    <mergeCell ref="T33:W33"/>
    <mergeCell ref="X33:X40"/>
    <mergeCell ref="O34:Q34"/>
    <mergeCell ref="T34:W34"/>
    <mergeCell ref="O35:Q35"/>
    <mergeCell ref="T35:W35"/>
    <mergeCell ref="N36:Q36"/>
    <mergeCell ref="U41:W41"/>
    <mergeCell ref="U42:W42"/>
  </mergeCells>
  <pageMargins left="0.63" right="0.70866141732283472" top="0.51" bottom="0.48" header="0.31496062992125984" footer="0.31496062992125984"/>
  <pageSetup paperSize="9" scale="65" orientation="landscape" r:id="rId1"/>
  <rowBreaks count="2" manualBreakCount="2">
    <brk id="15" min="3" max="23" man="1"/>
    <brk id="28" min="3" max="23" man="1"/>
  </rowBreaks>
  <colBreaks count="1" manualBreakCount="1">
    <brk id="13" max="36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3:J11"/>
  <sheetViews>
    <sheetView topLeftCell="B5" workbookViewId="0">
      <selection activeCell="F14" sqref="F14"/>
    </sheetView>
  </sheetViews>
  <sheetFormatPr defaultRowHeight="15"/>
  <cols>
    <col min="1" max="1" width="9.140625" style="15"/>
    <col min="2" max="2" width="15.7109375" style="15" customWidth="1"/>
    <col min="3" max="3" width="20.42578125" style="15" customWidth="1"/>
    <col min="4" max="4" width="27.28515625" style="15" customWidth="1"/>
    <col min="5" max="5" width="26.5703125" style="15" customWidth="1"/>
    <col min="6" max="6" width="24.5703125" style="15" customWidth="1"/>
    <col min="7" max="7" width="28.42578125" style="15" customWidth="1"/>
    <col min="8" max="8" width="13.7109375" style="15" customWidth="1"/>
    <col min="9" max="9" width="9.140625" style="15"/>
    <col min="10" max="10" width="16.7109375" style="15" bestFit="1" customWidth="1"/>
    <col min="11" max="16384" width="9.140625" style="15"/>
  </cols>
  <sheetData>
    <row r="3" spans="2:10" ht="15.75" thickBot="1"/>
    <row r="4" spans="2:10" s="16" customFormat="1" ht="15.75" thickBot="1">
      <c r="B4" s="50" t="s">
        <v>266</v>
      </c>
      <c r="C4" s="167" t="s">
        <v>267</v>
      </c>
      <c r="D4" s="168"/>
      <c r="E4" s="168"/>
      <c r="F4" s="168"/>
      <c r="G4" s="169"/>
      <c r="H4" s="167" t="s">
        <v>268</v>
      </c>
      <c r="I4" s="168"/>
      <c r="J4" s="169"/>
    </row>
    <row r="5" spans="2:10" ht="45">
      <c r="B5" s="170" t="s">
        <v>269</v>
      </c>
      <c r="C5" s="48" t="s">
        <v>270</v>
      </c>
      <c r="D5" s="48" t="s">
        <v>273</v>
      </c>
      <c r="E5" s="48" t="s">
        <v>274</v>
      </c>
      <c r="F5" s="48" t="s">
        <v>275</v>
      </c>
      <c r="G5" s="48" t="s">
        <v>276</v>
      </c>
      <c r="H5" s="48" t="s">
        <v>277</v>
      </c>
      <c r="I5" s="48" t="s">
        <v>278</v>
      </c>
      <c r="J5" s="48" t="s">
        <v>279</v>
      </c>
    </row>
    <row r="6" spans="2:10" ht="75" customHeight="1">
      <c r="B6" s="135"/>
      <c r="C6" s="17" t="s">
        <v>280</v>
      </c>
      <c r="D6" s="17" t="s">
        <v>281</v>
      </c>
      <c r="E6" s="166" t="s">
        <v>282</v>
      </c>
      <c r="F6" s="166"/>
      <c r="G6" s="49" t="s">
        <v>283</v>
      </c>
      <c r="H6" s="49" t="s">
        <v>284</v>
      </c>
      <c r="I6" s="17" t="s">
        <v>285</v>
      </c>
      <c r="J6" s="17" t="s">
        <v>299</v>
      </c>
    </row>
    <row r="7" spans="2:10" ht="60">
      <c r="B7" s="135" t="s">
        <v>271</v>
      </c>
      <c r="C7" s="45" t="s">
        <v>286</v>
      </c>
      <c r="D7" s="45" t="s">
        <v>287</v>
      </c>
      <c r="E7" s="45" t="s">
        <v>287</v>
      </c>
      <c r="F7" s="45" t="s">
        <v>287</v>
      </c>
      <c r="G7" s="58" t="s">
        <v>355</v>
      </c>
      <c r="H7" s="45" t="s">
        <v>288</v>
      </c>
      <c r="I7" s="45" t="s">
        <v>289</v>
      </c>
      <c r="J7" s="45" t="s">
        <v>290</v>
      </c>
    </row>
    <row r="8" spans="2:10" ht="30">
      <c r="B8" s="135"/>
      <c r="C8" s="171">
        <v>41456</v>
      </c>
      <c r="D8" s="171"/>
      <c r="E8" s="171">
        <v>41487</v>
      </c>
      <c r="F8" s="171"/>
      <c r="G8" s="51">
        <v>41518</v>
      </c>
      <c r="H8" s="45" t="s">
        <v>296</v>
      </c>
      <c r="I8" s="45" t="s">
        <v>278</v>
      </c>
      <c r="J8" s="45" t="s">
        <v>298</v>
      </c>
    </row>
    <row r="9" spans="2:10" ht="60">
      <c r="B9" s="45" t="s">
        <v>272</v>
      </c>
      <c r="C9" s="45" t="s">
        <v>291</v>
      </c>
      <c r="D9" s="45" t="s">
        <v>292</v>
      </c>
      <c r="E9" s="45" t="s">
        <v>293</v>
      </c>
      <c r="F9" s="45" t="s">
        <v>294</v>
      </c>
      <c r="G9" s="45" t="s">
        <v>295</v>
      </c>
      <c r="H9" s="45" t="s">
        <v>297</v>
      </c>
      <c r="I9" s="45" t="s">
        <v>280</v>
      </c>
      <c r="J9" s="45" t="s">
        <v>299</v>
      </c>
    </row>
    <row r="10" spans="2:10" ht="15" customHeight="1">
      <c r="B10" s="135" t="s">
        <v>356</v>
      </c>
      <c r="C10" s="135" t="s">
        <v>357</v>
      </c>
      <c r="D10" s="135"/>
      <c r="E10" s="135"/>
      <c r="F10" s="135"/>
      <c r="G10" s="135"/>
      <c r="H10" s="166" t="s">
        <v>358</v>
      </c>
      <c r="I10" s="166"/>
      <c r="J10" s="166"/>
    </row>
    <row r="11" spans="2:10" ht="36" customHeight="1">
      <c r="B11" s="135"/>
      <c r="C11" s="135"/>
      <c r="D11" s="135"/>
      <c r="E11" s="135"/>
      <c r="F11" s="135"/>
      <c r="G11" s="135"/>
      <c r="H11" s="166" t="s">
        <v>359</v>
      </c>
      <c r="I11" s="166"/>
      <c r="J11" s="166"/>
    </row>
  </sheetData>
  <mergeCells count="11">
    <mergeCell ref="H10:J10"/>
    <mergeCell ref="H11:J11"/>
    <mergeCell ref="C10:G11"/>
    <mergeCell ref="B10:B11"/>
    <mergeCell ref="C4:G4"/>
    <mergeCell ref="H4:J4"/>
    <mergeCell ref="E6:F6"/>
    <mergeCell ref="B5:B6"/>
    <mergeCell ref="B7:B8"/>
    <mergeCell ref="C8:D8"/>
    <mergeCell ref="E8:F8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50"/>
  <sheetViews>
    <sheetView topLeftCell="A35" workbookViewId="0">
      <selection activeCell="S30" sqref="S30"/>
    </sheetView>
  </sheetViews>
  <sheetFormatPr defaultRowHeight="15"/>
  <cols>
    <col min="1" max="1" width="8" style="15" customWidth="1"/>
    <col min="2" max="2" width="10.7109375" style="15" bestFit="1" customWidth="1"/>
    <col min="3" max="3" width="9.140625" style="15"/>
    <col min="4" max="4" width="10.7109375" style="15" customWidth="1"/>
    <col min="5" max="5" width="10.85546875" style="15" customWidth="1"/>
    <col min="6" max="6" width="11.5703125" style="15" customWidth="1"/>
    <col min="7" max="7" width="15" style="15" customWidth="1"/>
    <col min="8" max="8" width="12.42578125" style="15" customWidth="1"/>
    <col min="9" max="16384" width="9.140625" style="15"/>
  </cols>
  <sheetData>
    <row r="1" spans="1:8" ht="15.75" thickBot="1">
      <c r="A1" s="173" t="s">
        <v>265</v>
      </c>
      <c r="B1" s="174"/>
      <c r="C1" s="174"/>
      <c r="D1" s="174"/>
      <c r="E1" s="174"/>
      <c r="F1" s="174"/>
      <c r="G1" s="174"/>
      <c r="H1" s="175"/>
    </row>
    <row r="2" spans="1:8" s="16" customFormat="1" ht="30">
      <c r="A2" s="48" t="s">
        <v>264</v>
      </c>
      <c r="B2" s="48" t="s">
        <v>242</v>
      </c>
      <c r="C2" s="48" t="s">
        <v>243</v>
      </c>
      <c r="D2" s="48" t="s">
        <v>244</v>
      </c>
      <c r="E2" s="48" t="s">
        <v>245</v>
      </c>
      <c r="F2" s="48" t="s">
        <v>246</v>
      </c>
      <c r="G2" s="48" t="s">
        <v>258</v>
      </c>
      <c r="H2" s="48" t="s">
        <v>259</v>
      </c>
    </row>
    <row r="3" spans="1:8">
      <c r="A3" s="135" t="s">
        <v>249</v>
      </c>
      <c r="B3" s="172">
        <v>41457</v>
      </c>
      <c r="C3" s="17" t="s">
        <v>247</v>
      </c>
      <c r="D3" s="18">
        <v>0.45833333333333331</v>
      </c>
      <c r="E3" s="18">
        <v>0.54166666666666663</v>
      </c>
      <c r="F3" s="17" t="s">
        <v>253</v>
      </c>
      <c r="G3" s="166" t="s">
        <v>256</v>
      </c>
      <c r="H3" s="166" t="s">
        <v>257</v>
      </c>
    </row>
    <row r="4" spans="1:8">
      <c r="A4" s="135"/>
      <c r="B4" s="172"/>
      <c r="C4" s="17" t="s">
        <v>127</v>
      </c>
      <c r="D4" s="18">
        <v>0.58333333333333337</v>
      </c>
      <c r="E4" s="18">
        <v>0.70833333333333337</v>
      </c>
      <c r="F4" s="17" t="s">
        <v>254</v>
      </c>
      <c r="G4" s="166"/>
      <c r="H4" s="166"/>
    </row>
    <row r="5" spans="1:8" ht="30">
      <c r="A5" s="135"/>
      <c r="B5" s="172">
        <v>41458</v>
      </c>
      <c r="C5" s="17" t="s">
        <v>128</v>
      </c>
      <c r="D5" s="18">
        <v>0.41666666666666669</v>
      </c>
      <c r="E5" s="17" t="s">
        <v>252</v>
      </c>
      <c r="F5" s="17" t="s">
        <v>255</v>
      </c>
      <c r="G5" s="166"/>
      <c r="H5" s="166"/>
    </row>
    <row r="6" spans="1:8">
      <c r="A6" s="135"/>
      <c r="B6" s="172"/>
      <c r="C6" s="17" t="s">
        <v>248</v>
      </c>
      <c r="D6" s="18">
        <v>0.54166666666666663</v>
      </c>
      <c r="E6" s="18">
        <v>0.625</v>
      </c>
      <c r="F6" s="17" t="s">
        <v>255</v>
      </c>
      <c r="G6" s="166"/>
      <c r="H6" s="166"/>
    </row>
    <row r="7" spans="1:8" ht="30">
      <c r="A7" s="135"/>
      <c r="B7" s="172">
        <v>41459</v>
      </c>
      <c r="C7" s="17" t="s">
        <v>143</v>
      </c>
      <c r="D7" s="18">
        <v>0.41666666666666669</v>
      </c>
      <c r="E7" s="17" t="s">
        <v>252</v>
      </c>
      <c r="F7" s="17" t="s">
        <v>255</v>
      </c>
      <c r="G7" s="166"/>
      <c r="H7" s="166"/>
    </row>
    <row r="8" spans="1:8">
      <c r="A8" s="135"/>
      <c r="B8" s="172"/>
      <c r="C8" s="17" t="s">
        <v>92</v>
      </c>
      <c r="D8" s="18">
        <v>0.54166666666666663</v>
      </c>
      <c r="E8" s="18">
        <v>0.625</v>
      </c>
      <c r="F8" s="17" t="s">
        <v>255</v>
      </c>
      <c r="G8" s="166"/>
      <c r="H8" s="166"/>
    </row>
    <row r="9" spans="1:8" ht="30">
      <c r="A9" s="135"/>
      <c r="B9" s="172">
        <v>41460</v>
      </c>
      <c r="C9" s="17" t="s">
        <v>144</v>
      </c>
      <c r="D9" s="18">
        <v>0.41666666666666669</v>
      </c>
      <c r="E9" s="17" t="s">
        <v>252</v>
      </c>
      <c r="F9" s="17" t="s">
        <v>255</v>
      </c>
      <c r="G9" s="166"/>
      <c r="H9" s="166"/>
    </row>
    <row r="10" spans="1:8">
      <c r="A10" s="135"/>
      <c r="B10" s="172"/>
      <c r="C10" s="17" t="s">
        <v>93</v>
      </c>
      <c r="D10" s="18">
        <v>0.54166666666666663</v>
      </c>
      <c r="E10" s="18">
        <v>0.625</v>
      </c>
      <c r="F10" s="17" t="s">
        <v>255</v>
      </c>
      <c r="G10" s="166"/>
      <c r="H10" s="166"/>
    </row>
    <row r="11" spans="1:8" ht="30">
      <c r="A11" s="135"/>
      <c r="B11" s="172">
        <v>41461</v>
      </c>
      <c r="C11" s="17" t="s">
        <v>141</v>
      </c>
      <c r="D11" s="18">
        <v>0.41666666666666669</v>
      </c>
      <c r="E11" s="17" t="s">
        <v>252</v>
      </c>
      <c r="F11" s="17" t="s">
        <v>255</v>
      </c>
      <c r="G11" s="166"/>
      <c r="H11" s="166"/>
    </row>
    <row r="12" spans="1:8">
      <c r="A12" s="135"/>
      <c r="B12" s="172"/>
      <c r="C12" s="17" t="s">
        <v>142</v>
      </c>
      <c r="D12" s="18">
        <v>0.54166666666666663</v>
      </c>
      <c r="E12" s="18">
        <v>0.625</v>
      </c>
      <c r="F12" s="17" t="s">
        <v>255</v>
      </c>
      <c r="G12" s="166"/>
      <c r="H12" s="166"/>
    </row>
    <row r="13" spans="1:8" ht="30">
      <c r="A13" s="135"/>
      <c r="B13" s="172">
        <v>41463</v>
      </c>
      <c r="C13" s="17" t="s">
        <v>140</v>
      </c>
      <c r="D13" s="18">
        <v>0.41666666666666669</v>
      </c>
      <c r="E13" s="17" t="s">
        <v>252</v>
      </c>
      <c r="F13" s="17" t="s">
        <v>255</v>
      </c>
      <c r="G13" s="166"/>
      <c r="H13" s="166"/>
    </row>
    <row r="14" spans="1:8">
      <c r="A14" s="135"/>
      <c r="B14" s="166"/>
      <c r="C14" s="17" t="s">
        <v>145</v>
      </c>
      <c r="D14" s="18">
        <v>0.54166666666666663</v>
      </c>
      <c r="E14" s="18">
        <v>0.625</v>
      </c>
      <c r="F14" s="17" t="s">
        <v>255</v>
      </c>
      <c r="G14" s="166"/>
      <c r="H14" s="166"/>
    </row>
    <row r="15" spans="1:8" ht="30">
      <c r="A15" s="135"/>
      <c r="B15" s="172">
        <v>41464</v>
      </c>
      <c r="C15" s="17" t="s">
        <v>89</v>
      </c>
      <c r="D15" s="18">
        <v>0.41666666666666669</v>
      </c>
      <c r="E15" s="17" t="s">
        <v>252</v>
      </c>
      <c r="F15" s="17" t="s">
        <v>255</v>
      </c>
      <c r="G15" s="166"/>
      <c r="H15" s="166"/>
    </row>
    <row r="16" spans="1:8">
      <c r="A16" s="135"/>
      <c r="B16" s="166"/>
      <c r="C16" s="17" t="s">
        <v>90</v>
      </c>
      <c r="D16" s="18">
        <v>0.54166666666666663</v>
      </c>
      <c r="E16" s="18">
        <v>0.625</v>
      </c>
      <c r="F16" s="17" t="s">
        <v>255</v>
      </c>
      <c r="G16" s="166"/>
      <c r="H16" s="166"/>
    </row>
    <row r="17" spans="1:8" ht="30">
      <c r="A17" s="135"/>
      <c r="B17" s="172">
        <v>41465</v>
      </c>
      <c r="C17" s="17" t="s">
        <v>91</v>
      </c>
      <c r="D17" s="18">
        <v>0.41666666666666669</v>
      </c>
      <c r="E17" s="17" t="s">
        <v>252</v>
      </c>
      <c r="F17" s="17" t="s">
        <v>255</v>
      </c>
      <c r="G17" s="166"/>
      <c r="H17" s="166"/>
    </row>
    <row r="18" spans="1:8">
      <c r="A18" s="135"/>
      <c r="B18" s="166"/>
      <c r="C18" s="17" t="s">
        <v>247</v>
      </c>
      <c r="D18" s="18">
        <v>0.54166666666666663</v>
      </c>
      <c r="E18" s="18">
        <v>0.625</v>
      </c>
      <c r="F18" s="17" t="s">
        <v>255</v>
      </c>
      <c r="G18" s="166"/>
      <c r="H18" s="166"/>
    </row>
    <row r="19" spans="1:8" ht="30">
      <c r="A19" s="135" t="s">
        <v>250</v>
      </c>
      <c r="B19" s="172">
        <v>41466</v>
      </c>
      <c r="C19" s="17" t="s">
        <v>127</v>
      </c>
      <c r="D19" s="18">
        <v>0.41666666666666669</v>
      </c>
      <c r="E19" s="17" t="s">
        <v>252</v>
      </c>
      <c r="F19" s="17" t="s">
        <v>255</v>
      </c>
      <c r="G19" s="166" t="s">
        <v>260</v>
      </c>
      <c r="H19" s="166" t="s">
        <v>261</v>
      </c>
    </row>
    <row r="20" spans="1:8">
      <c r="A20" s="135"/>
      <c r="B20" s="166"/>
      <c r="C20" s="17" t="s">
        <v>128</v>
      </c>
      <c r="D20" s="18">
        <v>0.54166666666666663</v>
      </c>
      <c r="E20" s="18">
        <v>0.625</v>
      </c>
      <c r="F20" s="17" t="s">
        <v>255</v>
      </c>
      <c r="G20" s="166"/>
      <c r="H20" s="166"/>
    </row>
    <row r="21" spans="1:8" ht="30">
      <c r="A21" s="135"/>
      <c r="B21" s="172">
        <v>41467</v>
      </c>
      <c r="C21" s="17" t="s">
        <v>248</v>
      </c>
      <c r="D21" s="18">
        <v>0.41666666666666669</v>
      </c>
      <c r="E21" s="17" t="s">
        <v>252</v>
      </c>
      <c r="F21" s="17" t="s">
        <v>255</v>
      </c>
      <c r="G21" s="166"/>
      <c r="H21" s="166"/>
    </row>
    <row r="22" spans="1:8">
      <c r="A22" s="135"/>
      <c r="B22" s="166"/>
      <c r="C22" s="17" t="s">
        <v>143</v>
      </c>
      <c r="D22" s="18">
        <v>0.54166666666666663</v>
      </c>
      <c r="E22" s="18">
        <v>0.625</v>
      </c>
      <c r="F22" s="17" t="s">
        <v>255</v>
      </c>
      <c r="G22" s="166"/>
      <c r="H22" s="166"/>
    </row>
    <row r="23" spans="1:8" ht="30">
      <c r="A23" s="135"/>
      <c r="B23" s="172">
        <v>41470</v>
      </c>
      <c r="C23" s="17" t="s">
        <v>92</v>
      </c>
      <c r="D23" s="18">
        <v>0.41666666666666669</v>
      </c>
      <c r="E23" s="17" t="s">
        <v>252</v>
      </c>
      <c r="F23" s="17" t="s">
        <v>255</v>
      </c>
      <c r="G23" s="166"/>
      <c r="H23" s="166"/>
    </row>
    <row r="24" spans="1:8">
      <c r="A24" s="135"/>
      <c r="B24" s="172"/>
      <c r="C24" s="17" t="s">
        <v>144</v>
      </c>
      <c r="D24" s="18">
        <v>0.54166666666666663</v>
      </c>
      <c r="E24" s="18">
        <v>0.625</v>
      </c>
      <c r="F24" s="17" t="s">
        <v>255</v>
      </c>
      <c r="G24" s="166"/>
      <c r="H24" s="166"/>
    </row>
    <row r="25" spans="1:8" ht="30">
      <c r="A25" s="135"/>
      <c r="B25" s="172">
        <v>41471</v>
      </c>
      <c r="C25" s="17" t="s">
        <v>93</v>
      </c>
      <c r="D25" s="18">
        <v>0.41666666666666669</v>
      </c>
      <c r="E25" s="17" t="s">
        <v>252</v>
      </c>
      <c r="F25" s="17" t="s">
        <v>255</v>
      </c>
      <c r="G25" s="166"/>
      <c r="H25" s="166"/>
    </row>
    <row r="26" spans="1:8">
      <c r="A26" s="135"/>
      <c r="B26" s="172"/>
      <c r="C26" s="17" t="s">
        <v>141</v>
      </c>
      <c r="D26" s="18">
        <v>0.54166666666666663</v>
      </c>
      <c r="E26" s="18">
        <v>0.625</v>
      </c>
      <c r="F26" s="17" t="s">
        <v>255</v>
      </c>
      <c r="G26" s="166"/>
      <c r="H26" s="166"/>
    </row>
    <row r="27" spans="1:8" ht="30">
      <c r="A27" s="135"/>
      <c r="B27" s="172">
        <v>41472</v>
      </c>
      <c r="C27" s="17" t="s">
        <v>142</v>
      </c>
      <c r="D27" s="18">
        <v>0.41666666666666669</v>
      </c>
      <c r="E27" s="17" t="s">
        <v>252</v>
      </c>
      <c r="F27" s="17" t="s">
        <v>255</v>
      </c>
      <c r="G27" s="166"/>
      <c r="H27" s="166"/>
    </row>
    <row r="28" spans="1:8">
      <c r="A28" s="135"/>
      <c r="B28" s="172"/>
      <c r="C28" s="17" t="s">
        <v>140</v>
      </c>
      <c r="D28" s="18">
        <v>0.54166666666666663</v>
      </c>
      <c r="E28" s="18">
        <v>0.625</v>
      </c>
      <c r="F28" s="17" t="s">
        <v>255</v>
      </c>
      <c r="G28" s="166"/>
      <c r="H28" s="166"/>
    </row>
    <row r="29" spans="1:8" ht="30">
      <c r="A29" s="135"/>
      <c r="B29" s="172">
        <v>41473</v>
      </c>
      <c r="C29" s="17" t="s">
        <v>145</v>
      </c>
      <c r="D29" s="18">
        <v>0.41666666666666669</v>
      </c>
      <c r="E29" s="17" t="s">
        <v>252</v>
      </c>
      <c r="F29" s="17" t="s">
        <v>255</v>
      </c>
      <c r="G29" s="166"/>
      <c r="H29" s="166"/>
    </row>
    <row r="30" spans="1:8">
      <c r="A30" s="135"/>
      <c r="B30" s="172"/>
      <c r="C30" s="17" t="s">
        <v>89</v>
      </c>
      <c r="D30" s="18">
        <v>0.54166666666666663</v>
      </c>
      <c r="E30" s="18">
        <v>0.625</v>
      </c>
      <c r="F30" s="17" t="s">
        <v>255</v>
      </c>
      <c r="G30" s="166"/>
      <c r="H30" s="166"/>
    </row>
    <row r="31" spans="1:8" ht="30">
      <c r="A31" s="135"/>
      <c r="B31" s="172">
        <v>41474</v>
      </c>
      <c r="C31" s="17" t="s">
        <v>90</v>
      </c>
      <c r="D31" s="18">
        <v>0.41666666666666669</v>
      </c>
      <c r="E31" s="17" t="s">
        <v>252</v>
      </c>
      <c r="F31" s="17" t="s">
        <v>255</v>
      </c>
      <c r="G31" s="166"/>
      <c r="H31" s="166"/>
    </row>
    <row r="32" spans="1:8">
      <c r="A32" s="135"/>
      <c r="B32" s="172"/>
      <c r="C32" s="17" t="s">
        <v>91</v>
      </c>
      <c r="D32" s="18">
        <v>0.54166666666666663</v>
      </c>
      <c r="E32" s="18">
        <v>0.625</v>
      </c>
      <c r="F32" s="17" t="s">
        <v>255</v>
      </c>
      <c r="G32" s="166"/>
      <c r="H32" s="166"/>
    </row>
    <row r="33" spans="1:8" ht="30">
      <c r="A33" s="135" t="s">
        <v>251</v>
      </c>
      <c r="B33" s="172">
        <v>41477</v>
      </c>
      <c r="C33" s="17" t="s">
        <v>247</v>
      </c>
      <c r="D33" s="18">
        <v>0.41666666666666669</v>
      </c>
      <c r="E33" s="17" t="s">
        <v>252</v>
      </c>
      <c r="F33" s="17" t="s">
        <v>255</v>
      </c>
      <c r="G33" s="166"/>
      <c r="H33" s="166"/>
    </row>
    <row r="34" spans="1:8">
      <c r="A34" s="135"/>
      <c r="B34" s="172"/>
      <c r="C34" s="17" t="s">
        <v>127</v>
      </c>
      <c r="D34" s="18">
        <v>0.54166666666666663</v>
      </c>
      <c r="E34" s="18">
        <v>0.625</v>
      </c>
      <c r="F34" s="17" t="s">
        <v>255</v>
      </c>
      <c r="G34" s="166"/>
      <c r="H34" s="166"/>
    </row>
    <row r="35" spans="1:8" ht="30">
      <c r="A35" s="135"/>
      <c r="B35" s="172">
        <v>41478</v>
      </c>
      <c r="C35" s="17" t="s">
        <v>128</v>
      </c>
      <c r="D35" s="18">
        <v>0.41666666666666669</v>
      </c>
      <c r="E35" s="17" t="s">
        <v>252</v>
      </c>
      <c r="F35" s="17" t="s">
        <v>255</v>
      </c>
      <c r="G35" s="166" t="s">
        <v>262</v>
      </c>
      <c r="H35" s="166" t="s">
        <v>263</v>
      </c>
    </row>
    <row r="36" spans="1:8">
      <c r="A36" s="135"/>
      <c r="B36" s="172"/>
      <c r="C36" s="17" t="s">
        <v>248</v>
      </c>
      <c r="D36" s="18">
        <v>0.54166666666666663</v>
      </c>
      <c r="E36" s="18">
        <v>0.625</v>
      </c>
      <c r="F36" s="17" t="s">
        <v>255</v>
      </c>
      <c r="G36" s="166"/>
      <c r="H36" s="166"/>
    </row>
    <row r="37" spans="1:8" ht="30">
      <c r="A37" s="135"/>
      <c r="B37" s="172">
        <v>41479</v>
      </c>
      <c r="C37" s="17" t="s">
        <v>143</v>
      </c>
      <c r="D37" s="18">
        <v>0.41666666666666669</v>
      </c>
      <c r="E37" s="17" t="s">
        <v>252</v>
      </c>
      <c r="F37" s="17" t="s">
        <v>255</v>
      </c>
      <c r="G37" s="166"/>
      <c r="H37" s="166"/>
    </row>
    <row r="38" spans="1:8">
      <c r="A38" s="135"/>
      <c r="B38" s="172"/>
      <c r="C38" s="17" t="s">
        <v>92</v>
      </c>
      <c r="D38" s="18">
        <v>0.54166666666666663</v>
      </c>
      <c r="E38" s="18">
        <v>0.625</v>
      </c>
      <c r="F38" s="17" t="s">
        <v>255</v>
      </c>
      <c r="G38" s="166"/>
      <c r="H38" s="166"/>
    </row>
    <row r="39" spans="1:8" ht="30">
      <c r="A39" s="135"/>
      <c r="B39" s="172">
        <v>41480</v>
      </c>
      <c r="C39" s="17" t="s">
        <v>144</v>
      </c>
      <c r="D39" s="18">
        <v>0.41666666666666669</v>
      </c>
      <c r="E39" s="17" t="s">
        <v>252</v>
      </c>
      <c r="F39" s="17" t="s">
        <v>255</v>
      </c>
      <c r="G39" s="166"/>
      <c r="H39" s="166"/>
    </row>
    <row r="40" spans="1:8">
      <c r="A40" s="135"/>
      <c r="B40" s="172"/>
      <c r="C40" s="17" t="s">
        <v>93</v>
      </c>
      <c r="D40" s="18">
        <v>0.54166666666666663</v>
      </c>
      <c r="E40" s="18">
        <v>0.625</v>
      </c>
      <c r="F40" s="17" t="s">
        <v>255</v>
      </c>
      <c r="G40" s="166"/>
      <c r="H40" s="166"/>
    </row>
    <row r="41" spans="1:8" ht="30">
      <c r="A41" s="135"/>
      <c r="B41" s="172">
        <v>41481</v>
      </c>
      <c r="C41" s="17" t="s">
        <v>141</v>
      </c>
      <c r="D41" s="18">
        <v>0.41666666666666669</v>
      </c>
      <c r="E41" s="17" t="s">
        <v>252</v>
      </c>
      <c r="F41" s="17" t="s">
        <v>255</v>
      </c>
      <c r="G41" s="166"/>
      <c r="H41" s="166"/>
    </row>
    <row r="42" spans="1:8">
      <c r="A42" s="135"/>
      <c r="B42" s="172"/>
      <c r="C42" s="17" t="s">
        <v>142</v>
      </c>
      <c r="D42" s="18">
        <v>0.54166666666666663</v>
      </c>
      <c r="E42" s="18">
        <v>0.625</v>
      </c>
      <c r="F42" s="17" t="s">
        <v>255</v>
      </c>
      <c r="G42" s="166"/>
      <c r="H42" s="166"/>
    </row>
    <row r="43" spans="1:8" ht="30">
      <c r="A43" s="135"/>
      <c r="B43" s="172">
        <v>41484</v>
      </c>
      <c r="C43" s="17" t="s">
        <v>140</v>
      </c>
      <c r="D43" s="18">
        <v>0.41666666666666669</v>
      </c>
      <c r="E43" s="17" t="s">
        <v>252</v>
      </c>
      <c r="F43" s="17" t="s">
        <v>255</v>
      </c>
      <c r="G43" s="166"/>
      <c r="H43" s="166"/>
    </row>
    <row r="44" spans="1:8">
      <c r="A44" s="135"/>
      <c r="B44" s="172"/>
      <c r="C44" s="17" t="s">
        <v>145</v>
      </c>
      <c r="D44" s="18">
        <v>0.54166666666666663</v>
      </c>
      <c r="E44" s="18">
        <v>0.625</v>
      </c>
      <c r="F44" s="17" t="s">
        <v>255</v>
      </c>
      <c r="G44" s="166"/>
      <c r="H44" s="166"/>
    </row>
    <row r="45" spans="1:8" ht="30">
      <c r="A45" s="135"/>
      <c r="B45" s="172">
        <v>41485</v>
      </c>
      <c r="C45" s="17" t="s">
        <v>89</v>
      </c>
      <c r="D45" s="18">
        <v>0.41666666666666669</v>
      </c>
      <c r="E45" s="17" t="s">
        <v>252</v>
      </c>
      <c r="F45" s="17" t="s">
        <v>255</v>
      </c>
      <c r="G45" s="166"/>
      <c r="H45" s="166"/>
    </row>
    <row r="46" spans="1:8">
      <c r="A46" s="135"/>
      <c r="B46" s="172"/>
      <c r="C46" s="17" t="s">
        <v>90</v>
      </c>
      <c r="D46" s="18">
        <v>0.54166666666666663</v>
      </c>
      <c r="E46" s="18">
        <v>0.625</v>
      </c>
      <c r="F46" s="17" t="s">
        <v>255</v>
      </c>
      <c r="G46" s="166"/>
      <c r="H46" s="166"/>
    </row>
    <row r="47" spans="1:8" ht="30">
      <c r="A47" s="135"/>
      <c r="B47" s="172">
        <v>41486</v>
      </c>
      <c r="C47" s="17" t="s">
        <v>91</v>
      </c>
      <c r="D47" s="18">
        <v>0.41666666666666669</v>
      </c>
      <c r="E47" s="17" t="s">
        <v>252</v>
      </c>
      <c r="F47" s="17" t="s">
        <v>255</v>
      </c>
      <c r="G47" s="166"/>
      <c r="H47" s="166"/>
    </row>
    <row r="48" spans="1:8">
      <c r="A48" s="135"/>
      <c r="B48" s="172"/>
      <c r="C48" s="17" t="s">
        <v>247</v>
      </c>
      <c r="D48" s="18">
        <v>0.54166666666666663</v>
      </c>
      <c r="E48" s="18">
        <v>0.625</v>
      </c>
      <c r="F48" s="17" t="s">
        <v>255</v>
      </c>
      <c r="G48" s="166"/>
      <c r="H48" s="166"/>
    </row>
    <row r="49" spans="1:1">
      <c r="A49" s="47"/>
    </row>
    <row r="50" spans="1:1">
      <c r="A50" s="47"/>
    </row>
  </sheetData>
  <mergeCells count="33">
    <mergeCell ref="A1:H1"/>
    <mergeCell ref="G3:G18"/>
    <mergeCell ref="H3:H18"/>
    <mergeCell ref="G19:G34"/>
    <mergeCell ref="H19:H34"/>
    <mergeCell ref="B27:B28"/>
    <mergeCell ref="A3:A18"/>
    <mergeCell ref="A19:A32"/>
    <mergeCell ref="A33:A48"/>
    <mergeCell ref="B33:B34"/>
    <mergeCell ref="B25:B26"/>
    <mergeCell ref="B29:B30"/>
    <mergeCell ref="B31:B32"/>
    <mergeCell ref="B15:B16"/>
    <mergeCell ref="B17:B18"/>
    <mergeCell ref="B19:B20"/>
    <mergeCell ref="G35:G48"/>
    <mergeCell ref="H35:H48"/>
    <mergeCell ref="B43:B44"/>
    <mergeCell ref="B45:B46"/>
    <mergeCell ref="B47:B48"/>
    <mergeCell ref="B35:B36"/>
    <mergeCell ref="B37:B38"/>
    <mergeCell ref="B39:B40"/>
    <mergeCell ref="B41:B42"/>
    <mergeCell ref="B21:B22"/>
    <mergeCell ref="B23:B24"/>
    <mergeCell ref="B3:B4"/>
    <mergeCell ref="B5:B6"/>
    <mergeCell ref="B7:B8"/>
    <mergeCell ref="B9:B10"/>
    <mergeCell ref="B11:B12"/>
    <mergeCell ref="B13:B14"/>
  </mergeCells>
  <pageMargins left="0.7" right="0.5699999999999999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19</vt:i4>
      </vt:variant>
    </vt:vector>
  </HeadingPairs>
  <TitlesOfParts>
    <vt:vector size="46" baseType="lpstr">
      <vt:lpstr>PROGRAM LOAD SOFTWARE</vt:lpstr>
      <vt:lpstr>CHECK SHEET - 1ST SHIFT</vt:lpstr>
      <vt:lpstr>CHECK SHEET - 2ND SHIFT</vt:lpstr>
      <vt:lpstr>ORGANOGRAM ACCOUNTABILITY</vt:lpstr>
      <vt:lpstr>DWM SHEET </vt:lpstr>
      <vt:lpstr>CONSOLIDATED LOT RUN REPORT</vt:lpstr>
      <vt:lpstr>SUPERVISOR ACCOUNTABILITY</vt:lpstr>
      <vt:lpstr>INNOVATION MANAGEMENT SYSTEMS</vt:lpstr>
      <vt:lpstr>RF PM SCHEDULE</vt:lpstr>
      <vt:lpstr>END PRODUCT SCHEDULE</vt:lpstr>
      <vt:lpstr>PREPARATORY SCHEDULE</vt:lpstr>
      <vt:lpstr>WINDING DWM</vt:lpstr>
      <vt:lpstr>WINDING PRODUCTION ANALYSIS</vt:lpstr>
      <vt:lpstr>AC 338 PERFORMANCE ANALYSIS </vt:lpstr>
      <vt:lpstr>MURATA 7V PERFORMANCE ANALYSIS</vt:lpstr>
      <vt:lpstr>MURATA 7II PERFORMANCE ANALYSIS</vt:lpstr>
      <vt:lpstr>SAVIO PERFORMANCE ANALYSIS</vt:lpstr>
      <vt:lpstr>TWISTER PERFORMANCE ANALYSIS</vt:lpstr>
      <vt:lpstr>TWISTER DWM</vt:lpstr>
      <vt:lpstr>BULKING PERFORMANCE ANALYSIS</vt:lpstr>
      <vt:lpstr>BULKING DWM</vt:lpstr>
      <vt:lpstr>BALLING DWM</vt:lpstr>
      <vt:lpstr>BALLING PERFORMANCE ANALYSIS</vt:lpstr>
      <vt:lpstr>PREPARATORY CELL DWM</vt:lpstr>
      <vt:lpstr>PREPARATORY MC DWM</vt:lpstr>
      <vt:lpstr>ORGANIZATIONAL STRUCTURE</vt:lpstr>
      <vt:lpstr>Sheet1</vt:lpstr>
      <vt:lpstr>'BALLING DWM'!Print_Area</vt:lpstr>
      <vt:lpstr>'BALLING PERFORMANCE ANALYSIS'!Print_Area</vt:lpstr>
      <vt:lpstr>'BULKING DWM'!Print_Area</vt:lpstr>
      <vt:lpstr>'BULKING PERFORMANCE ANALYSIS'!Print_Area</vt:lpstr>
      <vt:lpstr>'CHECK SHEET - 1ST SHIFT'!Print_Area</vt:lpstr>
      <vt:lpstr>'DWM SHEET '!Print_Area</vt:lpstr>
      <vt:lpstr>'END PRODUCT SCHEDULE'!Print_Area</vt:lpstr>
      <vt:lpstr>'INNOVATION MANAGEMENT SYSTEMS'!Print_Area</vt:lpstr>
      <vt:lpstr>'ORGANIZATIONAL STRUCTURE'!Print_Area</vt:lpstr>
      <vt:lpstr>'PREPARATORY CELL DWM'!Print_Area</vt:lpstr>
      <vt:lpstr>'PREPARATORY MC DWM'!Print_Area</vt:lpstr>
      <vt:lpstr>'PREPARATORY SCHEDULE'!Print_Area</vt:lpstr>
      <vt:lpstr>'RF PM SCHEDULE'!Print_Area</vt:lpstr>
      <vt:lpstr>'SAVIO PERFORMANCE ANALYSIS'!Print_Area</vt:lpstr>
      <vt:lpstr>'SUPERVISOR ACCOUNTABILITY'!Print_Area</vt:lpstr>
      <vt:lpstr>'TWISTER DWM'!Print_Area</vt:lpstr>
      <vt:lpstr>'TWISTER PERFORMANCE ANALYSIS'!Print_Area</vt:lpstr>
      <vt:lpstr>'WINDING DWM'!Print_Area</vt:lpstr>
      <vt:lpstr>'WINDING PRODUCTION ANALYSIS'!Print_Area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GMLAPTOP</dc:creator>
  <cp:lastModifiedBy>GMLAPTOP</cp:lastModifiedBy>
  <cp:lastPrinted>2013-10-11T08:26:46Z</cp:lastPrinted>
  <dcterms:created xsi:type="dcterms:W3CDTF">2013-06-18T18:50:48Z</dcterms:created>
  <dcterms:modified xsi:type="dcterms:W3CDTF">2013-11-04T08:48:39Z</dcterms:modified>
</cp:coreProperties>
</file>