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20055" windowHeight="8205" tabRatio="949"/>
  </bookViews>
  <sheets>
    <sheet name="Problem statement definition" sheetId="1" r:id="rId1"/>
    <sheet name="Academic content" sheetId="2" r:id="rId2"/>
    <sheet name="Collaborative initiatives" sheetId="3" r:id="rId3"/>
    <sheet name="Selection process - MT(T)" sheetId="4" r:id="rId4"/>
    <sheet name="Roadmap for MT(T)" sheetId="5" r:id="rId5"/>
    <sheet name="Training &amp; Assessment schedule" sheetId="6" r:id="rId6"/>
    <sheet name="PROPOSED SPONSORSHIP PROGRAMS" sheetId="7" r:id="rId7"/>
  </sheets>
  <calcPr calcId="144525"/>
</workbook>
</file>

<file path=xl/calcChain.xml><?xml version="1.0" encoding="utf-8"?>
<calcChain xmlns="http://schemas.openxmlformats.org/spreadsheetml/2006/main">
  <c r="J22" i="5" l="1"/>
  <c r="J21" i="5"/>
  <c r="J20" i="5"/>
  <c r="J19" i="5"/>
  <c r="K18" i="5"/>
  <c r="J18" i="5"/>
  <c r="J16" i="5"/>
  <c r="J15" i="5"/>
  <c r="K14" i="5"/>
  <c r="J14" i="5"/>
  <c r="J12" i="5"/>
  <c r="J11" i="5"/>
  <c r="J10" i="5"/>
  <c r="J9" i="5"/>
  <c r="J7" i="5"/>
  <c r="J6" i="5"/>
  <c r="J5" i="5"/>
  <c r="K5" i="5" s="1"/>
  <c r="B13" i="3"/>
  <c r="B12" i="3"/>
  <c r="B11" i="3"/>
  <c r="B10" i="3"/>
  <c r="B9" i="3"/>
  <c r="B8" i="3"/>
  <c r="B7" i="3"/>
  <c r="B6" i="3"/>
  <c r="B5" i="3"/>
  <c r="B4" i="3"/>
  <c r="B3" i="3"/>
  <c r="B5" i="2"/>
  <c r="B13" i="2"/>
  <c r="B12" i="2"/>
  <c r="B11" i="2"/>
  <c r="B10" i="2"/>
  <c r="B9" i="2"/>
  <c r="B8" i="2"/>
  <c r="B7" i="2"/>
  <c r="B6" i="2"/>
  <c r="B4" i="2"/>
  <c r="B3" i="2"/>
  <c r="H30" i="1"/>
  <c r="H29" i="1"/>
  <c r="H28" i="1"/>
  <c r="I28" i="1" s="1"/>
  <c r="H27" i="1"/>
  <c r="H26" i="1"/>
  <c r="H25" i="1"/>
  <c r="H24" i="1"/>
  <c r="I24" i="1" s="1"/>
  <c r="H23" i="1"/>
  <c r="I23" i="1" s="1"/>
  <c r="H22" i="1"/>
  <c r="H21" i="1"/>
  <c r="H20" i="1"/>
  <c r="I20" i="1" s="1"/>
  <c r="H19" i="1"/>
  <c r="I19" i="1" s="1"/>
  <c r="H18" i="1"/>
  <c r="H17" i="1"/>
  <c r="H16" i="1"/>
  <c r="I16" i="1" s="1"/>
  <c r="H15" i="1"/>
  <c r="I15" i="1" s="1"/>
  <c r="H14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H13" i="1"/>
  <c r="I13" i="1" s="1"/>
  <c r="H12" i="1"/>
  <c r="G13" i="1"/>
  <c r="H11" i="1"/>
  <c r="I11" i="1" s="1"/>
  <c r="G12" i="1"/>
  <c r="G11" i="1"/>
  <c r="G7" i="1"/>
  <c r="H7" i="1"/>
  <c r="G8" i="1"/>
  <c r="I8" i="1" s="1"/>
  <c r="H8" i="1"/>
  <c r="G9" i="1"/>
  <c r="H9" i="1"/>
  <c r="G10" i="1"/>
  <c r="I10" i="1" s="1"/>
  <c r="H10" i="1"/>
  <c r="H6" i="1"/>
  <c r="G6" i="1"/>
  <c r="I17" i="1" l="1"/>
  <c r="I21" i="1"/>
  <c r="I29" i="1"/>
  <c r="I7" i="1"/>
  <c r="I14" i="1"/>
  <c r="I18" i="1"/>
  <c r="I22" i="1"/>
  <c r="I26" i="1"/>
  <c r="I30" i="1"/>
  <c r="I12" i="1"/>
  <c r="I27" i="1"/>
  <c r="K9" i="5"/>
  <c r="I25" i="1"/>
  <c r="I9" i="1"/>
  <c r="I6" i="1"/>
</calcChain>
</file>

<file path=xl/sharedStrings.xml><?xml version="1.0" encoding="utf-8"?>
<sst xmlns="http://schemas.openxmlformats.org/spreadsheetml/2006/main" count="381" uniqueCount="243">
  <si>
    <t>BUSINESS MODEL - PARAMETERS</t>
  </si>
  <si>
    <t>MACRO ENTROPY</t>
  </si>
  <si>
    <t>MICRO ENTROPY</t>
  </si>
  <si>
    <t>CONSOLIDATED ENTROPY</t>
  </si>
  <si>
    <t>Operational factors</t>
  </si>
  <si>
    <t>Strategic - finance management</t>
  </si>
  <si>
    <t>Strategic - brand management</t>
  </si>
  <si>
    <t>Strategic - Business Risk</t>
  </si>
  <si>
    <t>Operating OEE</t>
  </si>
  <si>
    <t xml:space="preserve">Reengineering modelling for costs reduction </t>
  </si>
  <si>
    <t>Training cycles</t>
  </si>
  <si>
    <t>Knowledge building and skill capital creation</t>
  </si>
  <si>
    <t>Cross-functional expertise in a closed loop</t>
  </si>
  <si>
    <t>Non-availability of quality resources and OEE conceptualization is still at its nascent stages in East Afican terrain</t>
  </si>
  <si>
    <t>Alien concept in East Africa</t>
  </si>
  <si>
    <t>Primary levels in existence</t>
  </si>
  <si>
    <t>Dysfuctional as a concept</t>
  </si>
  <si>
    <t>Inertial friction is high</t>
  </si>
  <si>
    <t>Rudimentary understanding shall not suffice</t>
  </si>
  <si>
    <t>Progressive scaling up is not happening owing to managerial inertia</t>
  </si>
  <si>
    <t>p-estimate</t>
  </si>
  <si>
    <t>CHALLENGES</t>
  </si>
  <si>
    <t>Hardware</t>
  </si>
  <si>
    <t>Soft skills</t>
  </si>
  <si>
    <t>Analysis of wiring</t>
  </si>
  <si>
    <t>Entropy Analysis</t>
  </si>
  <si>
    <t>Micro Factors</t>
  </si>
  <si>
    <t>Macro Factors</t>
  </si>
  <si>
    <t>Taxation, levies and incidental charges external to the business process</t>
  </si>
  <si>
    <t>Cost of capital</t>
  </si>
  <si>
    <t>Gp/Np ratio</t>
  </si>
  <si>
    <t>Levraging costs for business diversification</t>
  </si>
  <si>
    <t>Sanctions, certification and costs of red tapes</t>
  </si>
  <si>
    <t>Advertisement costs in the current infrastructure</t>
  </si>
  <si>
    <t>Purchase reach /unit investment</t>
  </si>
  <si>
    <t>Incomes demography dynamism</t>
  </si>
  <si>
    <t>Product innovation as perceived USP</t>
  </si>
  <si>
    <t>Purchase elasticity as a function of sentiment &amp; real incomes in the economy</t>
  </si>
  <si>
    <t>Freight costs as a function of revenue</t>
  </si>
  <si>
    <t>Critical path parameters for the supply chain</t>
  </si>
  <si>
    <t>Consistency of delivery schedules to the same destination</t>
  </si>
  <si>
    <t>Goods clearance cycles</t>
  </si>
  <si>
    <t>SCM  as Export promoter / inhibitor</t>
  </si>
  <si>
    <t>Strategic - Supply Chain Management (SCM) and infrastructure</t>
  </si>
  <si>
    <t>High operating costs</t>
  </si>
  <si>
    <t>Generic high levels</t>
  </si>
  <si>
    <t>High signifying that there are large dips in profitability after taxation</t>
  </si>
  <si>
    <t>Prohibitively high and hassle-drawn that inhibits investment</t>
  </si>
  <si>
    <t>High inhibiting investment growth</t>
  </si>
  <si>
    <t>High with limited reach since information gateways are skewed in terms of approachability</t>
  </si>
  <si>
    <t>Limited on high unit investment</t>
  </si>
  <si>
    <t>Low entropy thereby stunting growth opportunities</t>
  </si>
  <si>
    <t>Low incentives to innovate; yet innovation is necessary even to keep the product lines afloat</t>
  </si>
  <si>
    <t>Very high elasticity causing changes in sales pitch far too often</t>
  </si>
  <si>
    <t>Disproportionately skewed</t>
  </si>
  <si>
    <t>Require close monitoring</t>
  </si>
  <si>
    <t>Requires supervision</t>
  </si>
  <si>
    <t>SCM is a decided inhibitor in the country</t>
  </si>
  <si>
    <t>Low profitability &amp; shrinking margins</t>
  </si>
  <si>
    <t>Maturing product portfolios</t>
  </si>
  <si>
    <t>Non-existent barriers for dumping effects in imports</t>
  </si>
  <si>
    <t>Prohibitively high taxation and levies burden causing a large shrink of the GP-NP transition</t>
  </si>
  <si>
    <t>In the light of operational factors and changing demand levels at various price points</t>
  </si>
  <si>
    <t>Low incentives to change product profiles</t>
  </si>
  <si>
    <t>Unfair advantages to import substitutes</t>
  </si>
  <si>
    <t>Contributes to shrinking margins</t>
  </si>
  <si>
    <t>Low manpower skills</t>
  </si>
  <si>
    <t>Serious threat to the business and the national economy</t>
  </si>
  <si>
    <t>Offset through higher productivity and process yield</t>
  </si>
  <si>
    <t>Business diversification is not an easy option</t>
  </si>
  <si>
    <t>Low incentive to export even in the East African region</t>
  </si>
  <si>
    <t>Dependent on government policies</t>
  </si>
  <si>
    <t>Offset with industry-academy initiatives</t>
  </si>
  <si>
    <t>Mathematics</t>
  </si>
  <si>
    <t>Statistics</t>
  </si>
  <si>
    <t>Fluid Mechanics &amp; engineering</t>
  </si>
  <si>
    <t>Thermodynamics</t>
  </si>
  <si>
    <t>Applied Mechanics, Machining and Load distributions on machinery</t>
  </si>
  <si>
    <t>Materials Science - metallurgical approaches &amp; chemical engineering for oils and lubricants</t>
  </si>
  <si>
    <t>Instrumentation on circuitry, PCBs and cabling networks</t>
  </si>
  <si>
    <t>Thermometric &amp; vibrational analysis</t>
  </si>
  <si>
    <t>Electromagnetism, coils and management of electromagnetic circuitry</t>
  </si>
  <si>
    <t xml:space="preserve">Induction motors, transformers </t>
  </si>
  <si>
    <t>Electronic modules - analog as well as digital pathways</t>
  </si>
  <si>
    <t>Mathematical and inferential statistics pool</t>
  </si>
  <si>
    <t>Engineering Pool</t>
  </si>
  <si>
    <t xml:space="preserve">Visualization </t>
  </si>
  <si>
    <t>Creation of Blueprint of ideas-machining-process matrix</t>
  </si>
  <si>
    <t>Creative Pool</t>
  </si>
  <si>
    <t>Strategic factors</t>
  </si>
  <si>
    <t>Business Models - Parameters</t>
  </si>
  <si>
    <t>TUK facilities - workshop</t>
  </si>
  <si>
    <t>TUK facilities - reverse engineering laboratory</t>
  </si>
  <si>
    <t>SKL-TUK - collaborative research- TUK TAKEAWAY</t>
  </si>
  <si>
    <t>SKL-TUK - collaborative research- SKL TAKEAWAY</t>
  </si>
  <si>
    <t>PROBLEM STATEMENT DEFINITION - the entropy estimation</t>
  </si>
  <si>
    <t>Evaluation mechanism for pooling engineering talent</t>
  </si>
  <si>
    <t>S.NO.</t>
  </si>
  <si>
    <t>PARAMETER</t>
  </si>
  <si>
    <t>IMPACT ON BUSINESS</t>
  </si>
  <si>
    <t>IMPACT ON DEVELOPMENT PROGRAMS WITHIN SKL</t>
  </si>
  <si>
    <t>PARAMETER WEIGHT</t>
  </si>
  <si>
    <t>EVALUATION MECHANISM</t>
  </si>
  <si>
    <t>CONTRIBUTION WEIGHT ON OVERALL EVALUATION</t>
  </si>
  <si>
    <t>LIFE SKILLS</t>
  </si>
  <si>
    <t>Inter-personal relationships and overall organizational harmony</t>
  </si>
  <si>
    <t>Alignment with the SKL Vision and Mission objectives</t>
  </si>
  <si>
    <t>AURA SCAN</t>
  </si>
  <si>
    <t>PRELIMINARY ASSESSMENT ON A CASE STUDY</t>
  </si>
  <si>
    <t>REFEREE INTERVIEW</t>
  </si>
  <si>
    <t>ANALYTICAL SKILLS</t>
  </si>
  <si>
    <t>Long term capabilities build-up</t>
  </si>
  <si>
    <t>Vision driver and enabler</t>
  </si>
  <si>
    <t>Engineering Mathematics - paper - 200 marks</t>
  </si>
  <si>
    <t>Engineering &amp; Analytical Physics - paper - 200 marks</t>
  </si>
  <si>
    <t xml:space="preserve">Case Study on a complex analytical problem </t>
  </si>
  <si>
    <t>ENGINEERING SKILLS</t>
  </si>
  <si>
    <t>Daily operational performances</t>
  </si>
  <si>
    <t>Trouble-shooting quality</t>
  </si>
  <si>
    <t>Subject paper -200 marks</t>
  </si>
  <si>
    <t>Performances in engg. Semesters</t>
  </si>
  <si>
    <t>RESEARCH APTITUDE AND SKILLS</t>
  </si>
  <si>
    <t>Cutting edge lasting solutions for operational problems</t>
  </si>
  <si>
    <t>Impacting SKL's positioning as a sustainable business leader through innovations</t>
  </si>
  <si>
    <r>
      <t xml:space="preserve">Case study of a complex analytical problem that would necessitate the </t>
    </r>
    <r>
      <rPr>
        <b/>
        <sz val="12"/>
        <color theme="1"/>
        <rFont val="Book Antiqua"/>
        <family val="1"/>
      </rPr>
      <t>group of students</t>
    </r>
    <r>
      <rPr>
        <sz val="12"/>
        <color theme="1"/>
        <rFont val="Book Antiqua"/>
        <family val="1"/>
      </rPr>
      <t xml:space="preserve"> to consult </t>
    </r>
    <r>
      <rPr>
        <b/>
        <sz val="12"/>
        <color theme="1"/>
        <rFont val="Book Antiqua"/>
        <family val="1"/>
      </rPr>
      <t>a) academicians</t>
    </r>
    <r>
      <rPr>
        <sz val="12"/>
        <color theme="1"/>
        <rFont val="Book Antiqua"/>
        <family val="1"/>
      </rPr>
      <t xml:space="preserve"> within the institute, </t>
    </r>
    <r>
      <rPr>
        <b/>
        <sz val="12"/>
        <color theme="1"/>
        <rFont val="Book Antiqua"/>
        <family val="1"/>
      </rPr>
      <t>b) library facilities</t>
    </r>
    <r>
      <rPr>
        <sz val="12"/>
        <color theme="1"/>
        <rFont val="Book Antiqua"/>
        <family val="1"/>
      </rPr>
      <t xml:space="preserve"> and </t>
    </r>
    <r>
      <rPr>
        <b/>
        <sz val="12"/>
        <color theme="1"/>
        <rFont val="Book Antiqua"/>
        <family val="1"/>
      </rPr>
      <t>c) other quality resources</t>
    </r>
    <r>
      <rPr>
        <sz val="12"/>
        <color theme="1"/>
        <rFont val="Book Antiqua"/>
        <family val="1"/>
      </rPr>
      <t xml:space="preserve"> to </t>
    </r>
    <r>
      <rPr>
        <b/>
        <u/>
        <sz val="12"/>
        <color theme="1"/>
        <rFont val="Book Antiqua"/>
        <family val="1"/>
      </rPr>
      <t>arrive at a reasonably close solution</t>
    </r>
    <r>
      <rPr>
        <sz val="12"/>
        <color theme="1"/>
        <rFont val="Book Antiqua"/>
        <family val="1"/>
      </rPr>
      <t>.</t>
    </r>
  </si>
  <si>
    <t>MANAGEMENT APTITUDE ASSESSMENT</t>
  </si>
  <si>
    <t>Intrinsic properties for developing future functional heads</t>
  </si>
  <si>
    <t>Effective business drivers</t>
  </si>
  <si>
    <r>
      <t xml:space="preserve">Group discussions on a typical </t>
    </r>
    <r>
      <rPr>
        <b/>
        <sz val="12"/>
        <color theme="1"/>
        <rFont val="Book Antiqua"/>
        <family val="1"/>
      </rPr>
      <t>shop floor situation</t>
    </r>
    <r>
      <rPr>
        <sz val="12"/>
        <color theme="1"/>
        <rFont val="Book Antiqua"/>
        <family val="1"/>
      </rPr>
      <t xml:space="preserve"> involving </t>
    </r>
    <r>
      <rPr>
        <b/>
        <sz val="12"/>
        <color theme="1"/>
        <rFont val="Book Antiqua"/>
        <family val="1"/>
      </rPr>
      <t>conflict management</t>
    </r>
    <r>
      <rPr>
        <sz val="12"/>
        <color theme="1"/>
        <rFont val="Book Antiqua"/>
        <family val="1"/>
      </rPr>
      <t xml:space="preserve"> as also </t>
    </r>
    <r>
      <rPr>
        <b/>
        <sz val="12"/>
        <color theme="1"/>
        <rFont val="Book Antiqua"/>
        <family val="1"/>
      </rPr>
      <t>deadline management</t>
    </r>
  </si>
  <si>
    <t>Roadmap for the progress of MANAGEMENT TRAINEE - Technical candidates</t>
  </si>
  <si>
    <t>S. NO.</t>
  </si>
  <si>
    <t>VARIABLE-1</t>
  </si>
  <si>
    <t>FACTOR WEIGHT</t>
  </si>
  <si>
    <t>VARIABLE-2</t>
  </si>
  <si>
    <t>VARIABLE-3</t>
  </si>
  <si>
    <t>PARAMETER - CONSOLIDATION - target weight</t>
  </si>
  <si>
    <t>Parametric impact weight</t>
  </si>
  <si>
    <t>A</t>
  </si>
  <si>
    <t>VISION</t>
  </si>
  <si>
    <t>Posterity</t>
  </si>
  <si>
    <t>Legacy</t>
  </si>
  <si>
    <t>CSR</t>
  </si>
  <si>
    <t>WORK CULTURE</t>
  </si>
  <si>
    <t>Engagement quality</t>
  </si>
  <si>
    <t>Application quality</t>
  </si>
  <si>
    <t>Learning curve</t>
  </si>
  <si>
    <t>CORE PHILOSOPHY</t>
  </si>
  <si>
    <t xml:space="preserve">Sublimation </t>
  </si>
  <si>
    <t>Choices</t>
  </si>
  <si>
    <t>Thought- path</t>
  </si>
  <si>
    <t>B</t>
  </si>
  <si>
    <t>MACHINING</t>
  </si>
  <si>
    <t>Surface tolerances</t>
  </si>
  <si>
    <t>Off-Load Run-out tolerances</t>
  </si>
  <si>
    <t>On-load run-out tolerances</t>
  </si>
  <si>
    <t>FITTING</t>
  </si>
  <si>
    <t>Types</t>
  </si>
  <si>
    <t>Choices- applications grid</t>
  </si>
  <si>
    <t>Wave Dynamics on different types</t>
  </si>
  <si>
    <t>BEARINGS</t>
  </si>
  <si>
    <t>SHAFT ENGINEERING</t>
  </si>
  <si>
    <t>Wave dynamics</t>
  </si>
  <si>
    <t>Load application geometry</t>
  </si>
  <si>
    <t>Applications for changing wave dynamics</t>
  </si>
  <si>
    <t>C</t>
  </si>
  <si>
    <t>PROCESS SKILLS</t>
  </si>
  <si>
    <t>RAW MATERIAL</t>
  </si>
  <si>
    <t>Sourcing</t>
  </si>
  <si>
    <t>Key quality indicators</t>
  </si>
  <si>
    <t>Impact of each indicator in the process</t>
  </si>
  <si>
    <t>FLOW</t>
  </si>
  <si>
    <t>Chart</t>
  </si>
  <si>
    <t>Applications of links in the process</t>
  </si>
  <si>
    <t>Impact on in-process efficiency and end product linkages</t>
  </si>
  <si>
    <t>PROCESS QUALITY</t>
  </si>
  <si>
    <t>Indicators through the process</t>
  </si>
  <si>
    <t>Statistical links between the indicators</t>
  </si>
  <si>
    <t>Statistical interpretation of data and linkages with process corrections</t>
  </si>
  <si>
    <t>D</t>
  </si>
  <si>
    <t>PEOPLES' SKILLS</t>
  </si>
  <si>
    <t>MACHINE OPERATOR</t>
  </si>
  <si>
    <t>MACHINE MECHANIC</t>
  </si>
  <si>
    <t>SUPERVISOR</t>
  </si>
  <si>
    <t>HOD</t>
  </si>
  <si>
    <t>SENIOR MANAGEMENT</t>
  </si>
  <si>
    <t>Training schemes for confirmation on the functional role</t>
  </si>
  <si>
    <t>TRAINING SCHEDULE</t>
  </si>
  <si>
    <t>TRAINING MODALITIES</t>
  </si>
  <si>
    <t>ROUNDING-OFF MECHANISM</t>
  </si>
  <si>
    <t>Week-1 : Days-1-2</t>
  </si>
  <si>
    <t>Business Case studies and analysis followed by assessment</t>
  </si>
  <si>
    <t>Week-1 : Days-3-4</t>
  </si>
  <si>
    <t>Week-1 : Days-5-6</t>
  </si>
  <si>
    <t>WEEK-4 WITH A SERIES OF CASE STUDIES AND ASSESSMENT OF THE ASSIMILATION LEVEL OF WEEK-1-3 LEARNINGS</t>
  </si>
  <si>
    <t>Week-2 : Days-1-2</t>
  </si>
  <si>
    <t>Week-2 : Days-3-4</t>
  </si>
  <si>
    <t>Week-2 : Days-5-6</t>
  </si>
  <si>
    <t>Week-3: Days-1-2</t>
  </si>
  <si>
    <t>Week-3: Days-3-4</t>
  </si>
  <si>
    <t>Week-3: Days-5-6</t>
  </si>
  <si>
    <t>Shop Floor case studies of real time trouble-shooting and corrections</t>
  </si>
  <si>
    <t>WEEK-5 WITH A SERIES OF CASE STUDIES AND ASSESSMENT OF THE ASSIMILATION LEVEL OF WEEK-1-4 LEARNINGS</t>
  </si>
  <si>
    <t>Week-4: Days - 1-2</t>
  </si>
  <si>
    <t>Week-4: Days-5-6</t>
  </si>
  <si>
    <t>Week-1 : Day-1</t>
  </si>
  <si>
    <t>Interactions on the shop floor</t>
  </si>
  <si>
    <t>Week-1 : Days-2-6</t>
  </si>
  <si>
    <t>Interactions on the shop floor/ classroom teachings / real time data analysis</t>
  </si>
  <si>
    <t>WEEK-6 WITH A SERIES OF CASE STUDIES AND ASSESSMENT OF THE ASSIMILATION LEVEL OF WEEK-1-4 LEARNINGS</t>
  </si>
  <si>
    <t>Week-2 : Day-2</t>
  </si>
  <si>
    <t>Week-3: Days-1-6</t>
  </si>
  <si>
    <t>Week-4: Days - 1-6</t>
  </si>
  <si>
    <t>Week-5: Days 1-6</t>
  </si>
  <si>
    <t>Week-1 : Days-1-6</t>
  </si>
  <si>
    <t>WEEK-1 WITH A SERIES OF CASE STUDIES AND ASSESSMENT OF THE ASSIMILATION LEVEL OF WEEK-1-4 LEARNINGS</t>
  </si>
  <si>
    <t>Capping off the extensive training program of 16 weeks with a 12 week functional role and concluding with a robust qualitative assessment of the performance on a numerical perspective</t>
  </si>
  <si>
    <t>Academic performances in Years -9-12</t>
  </si>
  <si>
    <t>TALENT POINT</t>
  </si>
  <si>
    <t>COST-BENEFITS ANALYSIS</t>
  </si>
  <si>
    <t>ENTRY POINT OF B.TECH COURSE- FORM-1V ROUTE</t>
  </si>
  <si>
    <t>FINAL YEAR ENTRY POINT OF B.TECH COURSE</t>
  </si>
  <si>
    <t>FORM 4 MATHEMATICS</t>
  </si>
  <si>
    <t>ENGINEERING MATHEMATICS</t>
  </si>
  <si>
    <t>FORM 4 PHYSICS</t>
  </si>
  <si>
    <t>ENGINEERING PHYSICS</t>
  </si>
  <si>
    <t>PLANT ORIENTATION - 6 WEEKS IN EACH SEMESTER</t>
  </si>
  <si>
    <t>PHYSICAL WELL BEING PROGRAMS - WEEKLY MONITORING</t>
  </si>
  <si>
    <t>SPIRITUAL WELL BEING PROGRAMS - WEEKLY MONITORING</t>
  </si>
  <si>
    <t>ENGINEERING PROBLEMS - THEORETICAL MODELLING - FORTNIGHT TASKS</t>
  </si>
  <si>
    <t>ENGINEERING PROBLEMS - PRACTICAL MODELLING - FORTNIGHT TASKS</t>
  </si>
  <si>
    <t>SCHOLARSHIP - KES 5000/ MONTH - 3 STUDENTS</t>
  </si>
  <si>
    <t>SCHOLARSHIP - KES 7500/ MONTH - 3 STUDENTS</t>
  </si>
  <si>
    <t>ENHANCED PHYSICAL-SPIRITUAL WELL BEING &amp; ASSURED JOB</t>
  </si>
  <si>
    <t>HIGH END ENTRY QUALITY</t>
  </si>
  <si>
    <t>CULTURAL ORIENTATION THROUGH THE UNIVERSITY DAYS</t>
  </si>
  <si>
    <t>SHORTER LEAD TIME TO RESPONSIBILITY FUNCTIONS</t>
  </si>
  <si>
    <t>TUK</t>
  </si>
  <si>
    <t>SPIN KNIT</t>
  </si>
  <si>
    <t>HONING ENGINEERING SKILLS FROM THE FORMATIVE DAYS</t>
  </si>
  <si>
    <t>EXPOSURE TO HIGH END PROBLEMS PRIOR TO EMPLOYMENT</t>
  </si>
  <si>
    <t>CRITERIA ANALYSIS - FULL MARKS GRID ON TESTS TO BE CONDUCTED BY SPIN KNIT MANAGEMENT</t>
  </si>
  <si>
    <t>PROGRAM ANALYSIS - FULL MARKS GRID / SEMESTER TO BE CONDUCTED BY THE SPIN KNIT MANAGEMENT</t>
  </si>
  <si>
    <t>ENTRY POINT OF OND QUALIFIED B.TECH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</si>
</sst>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sz val="14"/>
      <color theme="1"/>
      <name val="Book Antiqua"/>
      <family val="1"/>
    </font>
    <font>
      <b/>
      <sz val="14"/>
      <color theme="1"/>
      <name val="Baskerville Old Face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sz val="18"/>
      <color theme="1"/>
      <name val="Book Antiqua"/>
      <family val="1"/>
    </font>
    <font>
      <b/>
      <sz val="16"/>
      <color theme="1"/>
      <name val="Book Antiqua"/>
      <family val="1"/>
    </font>
    <font>
      <b/>
      <sz val="12"/>
      <color theme="1"/>
      <name val="Baskerville Old Face"/>
      <family val="1"/>
    </font>
    <font>
      <b/>
      <u/>
      <sz val="14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20"/>
      <color theme="1"/>
      <name val="Book Antiqua"/>
      <family val="1"/>
    </font>
    <font>
      <b/>
      <sz val="16"/>
      <color theme="1"/>
      <name val="Baskerville Old Face"/>
      <family val="1"/>
    </font>
    <font>
      <b/>
      <sz val="18"/>
      <color rgb="FFC00000"/>
      <name val="Baskerville Old Face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Baskerville Old Face"/>
      <family val="1"/>
    </font>
    <font>
      <sz val="12"/>
      <color theme="1"/>
      <name val="Baskerville Old Face"/>
      <family val="1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 wrapText="1"/>
    </xf>
    <xf numFmtId="2" fontId="1" fillId="0" borderId="19" xfId="0" applyNumberFormat="1" applyFont="1" applyBorder="1" applyAlignment="1">
      <alignment horizontal="center" vertical="center" wrapText="1"/>
    </xf>
    <xf numFmtId="2" fontId="1" fillId="0" borderId="12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2" fontId="1" fillId="0" borderId="2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23" xfId="0" applyFont="1" applyFill="1" applyBorder="1" applyAlignment="1">
      <alignment horizontal="center" vertical="center" wrapText="1"/>
    </xf>
    <xf numFmtId="0" fontId="10" fillId="4" borderId="24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2" fontId="2" fillId="6" borderId="12" xfId="0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14" fillId="8" borderId="6" xfId="0" applyFont="1" applyFill="1" applyBorder="1" applyAlignment="1">
      <alignment horizontal="left" vertical="center" wrapText="1"/>
    </xf>
    <xf numFmtId="0" fontId="14" fillId="8" borderId="23" xfId="0" applyFont="1" applyFill="1" applyBorder="1" applyAlignment="1">
      <alignment horizontal="left" vertical="center" wrapText="1"/>
    </xf>
    <xf numFmtId="0" fontId="14" fillId="8" borderId="24" xfId="0" applyFont="1" applyFill="1" applyBorder="1" applyAlignment="1">
      <alignment horizontal="left" vertical="center" wrapText="1"/>
    </xf>
    <xf numFmtId="0" fontId="14" fillId="8" borderId="8" xfId="0" applyFont="1" applyFill="1" applyBorder="1" applyAlignment="1">
      <alignment horizontal="left" vertical="center" wrapText="1"/>
    </xf>
    <xf numFmtId="0" fontId="14" fillId="8" borderId="25" xfId="0" applyFont="1" applyFill="1" applyBorder="1" applyAlignment="1">
      <alignment horizontal="left" vertical="center" wrapText="1"/>
    </xf>
    <xf numFmtId="0" fontId="14" fillId="8" borderId="26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30"/>
  <sheetViews>
    <sheetView tabSelected="1" workbookViewId="0">
      <selection activeCell="A3" sqref="A3"/>
    </sheetView>
  </sheetViews>
  <sheetFormatPr defaultRowHeight="15.75" x14ac:dyDescent="0.25"/>
  <cols>
    <col min="1" max="1" width="28.28515625" style="1" customWidth="1"/>
    <col min="2" max="2" width="42.5703125" style="1" customWidth="1"/>
    <col min="3" max="3" width="42.42578125" style="1" customWidth="1"/>
    <col min="4" max="4" width="17.85546875" style="1" customWidth="1"/>
    <col min="5" max="5" width="36" style="1" customWidth="1"/>
    <col min="6" max="6" width="23.85546875" style="1" customWidth="1"/>
    <col min="7" max="7" width="26.5703125" style="1" customWidth="1"/>
    <col min="8" max="8" width="20" style="1" customWidth="1"/>
    <col min="9" max="9" width="20.140625" style="1" customWidth="1"/>
    <col min="10" max="10" width="23.85546875" style="1" customWidth="1"/>
    <col min="11" max="13" width="9.140625" style="1"/>
    <col min="14" max="15" width="13.140625" style="1" bestFit="1" customWidth="1"/>
    <col min="16" max="16384" width="9.140625" style="1"/>
  </cols>
  <sheetData>
    <row r="3" spans="1:10" ht="18.75" x14ac:dyDescent="0.25">
      <c r="B3" s="53" t="s">
        <v>95</v>
      </c>
      <c r="C3" s="53"/>
      <c r="D3" s="53"/>
      <c r="E3" s="53"/>
      <c r="F3" s="53"/>
      <c r="G3" s="53"/>
      <c r="H3" s="53"/>
      <c r="I3" s="53"/>
      <c r="J3" s="51" t="s">
        <v>24</v>
      </c>
    </row>
    <row r="4" spans="1:10" ht="18.75" x14ac:dyDescent="0.25">
      <c r="B4" s="57" t="s">
        <v>0</v>
      </c>
      <c r="C4" s="47" t="s">
        <v>27</v>
      </c>
      <c r="D4" s="48"/>
      <c r="E4" s="47" t="s">
        <v>26</v>
      </c>
      <c r="F4" s="48"/>
      <c r="G4" s="47" t="s">
        <v>25</v>
      </c>
      <c r="H4" s="52"/>
      <c r="I4" s="48"/>
      <c r="J4" s="51"/>
    </row>
    <row r="5" spans="1:10" ht="33.75" thickBot="1" x14ac:dyDescent="0.3">
      <c r="B5" s="58"/>
      <c r="C5" s="7" t="s">
        <v>21</v>
      </c>
      <c r="D5" s="7" t="s">
        <v>20</v>
      </c>
      <c r="E5" s="7" t="s">
        <v>21</v>
      </c>
      <c r="F5" s="7" t="s">
        <v>20</v>
      </c>
      <c r="G5" s="7" t="s">
        <v>1</v>
      </c>
      <c r="H5" s="7" t="s">
        <v>2</v>
      </c>
      <c r="I5" s="7" t="s">
        <v>3</v>
      </c>
      <c r="J5" s="51"/>
    </row>
    <row r="6" spans="1:10" ht="47.25" x14ac:dyDescent="0.25">
      <c r="A6" s="59" t="s">
        <v>4</v>
      </c>
      <c r="B6" s="9" t="s">
        <v>8</v>
      </c>
      <c r="C6" s="10" t="s">
        <v>13</v>
      </c>
      <c r="D6" s="11">
        <v>0.09</v>
      </c>
      <c r="E6" s="10" t="s">
        <v>17</v>
      </c>
      <c r="F6" s="11">
        <v>0.8</v>
      </c>
      <c r="G6" s="12">
        <f>-LN(D6)+0.2</f>
        <v>2.6079456086518724</v>
      </c>
      <c r="H6" s="12">
        <f>-LN(F6)+0.2</f>
        <v>0.42314355131420972</v>
      </c>
      <c r="I6" s="15">
        <f>G6*H6</f>
        <v>1.1035353664792515</v>
      </c>
      <c r="J6" s="49" t="s">
        <v>22</v>
      </c>
    </row>
    <row r="7" spans="1:10" ht="31.5" x14ac:dyDescent="0.25">
      <c r="A7" s="60"/>
      <c r="B7" s="3" t="s">
        <v>9</v>
      </c>
      <c r="C7" s="4" t="s">
        <v>14</v>
      </c>
      <c r="D7" s="2">
        <v>0.03</v>
      </c>
      <c r="E7" s="4" t="s">
        <v>18</v>
      </c>
      <c r="F7" s="2">
        <v>0.55000000000000004</v>
      </c>
      <c r="G7" s="5">
        <f t="shared" ref="G7:G30" si="0">-LN(D7)+0.2</f>
        <v>3.706557897319982</v>
      </c>
      <c r="H7" s="5">
        <f t="shared" ref="H7:H30" si="1">-LN(F7)+0.2</f>
        <v>0.79783700075562036</v>
      </c>
      <c r="I7" s="16">
        <f t="shared" ref="I7:I30" si="2">G7*H7</f>
        <v>2.9572290359248332</v>
      </c>
      <c r="J7" s="49"/>
    </row>
    <row r="8" spans="1:10" x14ac:dyDescent="0.25">
      <c r="A8" s="60"/>
      <c r="B8" s="3" t="s">
        <v>10</v>
      </c>
      <c r="C8" s="4" t="s">
        <v>15</v>
      </c>
      <c r="D8" s="2">
        <v>0.2</v>
      </c>
      <c r="E8" s="54" t="s">
        <v>19</v>
      </c>
      <c r="F8" s="2">
        <v>0.4</v>
      </c>
      <c r="G8" s="5">
        <f t="shared" si="0"/>
        <v>1.8094379124341002</v>
      </c>
      <c r="H8" s="5">
        <f t="shared" si="1"/>
        <v>1.1162907318741551</v>
      </c>
      <c r="I8" s="16">
        <f t="shared" si="2"/>
        <v>2.0198587715519052</v>
      </c>
      <c r="J8" s="49" t="s">
        <v>23</v>
      </c>
    </row>
    <row r="9" spans="1:10" ht="31.5" x14ac:dyDescent="0.25">
      <c r="A9" s="60"/>
      <c r="B9" s="3" t="s">
        <v>11</v>
      </c>
      <c r="C9" s="54" t="s">
        <v>16</v>
      </c>
      <c r="D9" s="2">
        <v>0.3</v>
      </c>
      <c r="E9" s="56"/>
      <c r="F9" s="2">
        <v>0.8</v>
      </c>
      <c r="G9" s="5">
        <f t="shared" si="0"/>
        <v>1.4039728043259361</v>
      </c>
      <c r="H9" s="5">
        <f t="shared" si="1"/>
        <v>0.42314355131420972</v>
      </c>
      <c r="I9" s="16">
        <f t="shared" si="2"/>
        <v>0.59408203837104667</v>
      </c>
      <c r="J9" s="49"/>
    </row>
    <row r="10" spans="1:10" ht="32.25" thickBot="1" x14ac:dyDescent="0.3">
      <c r="A10" s="61"/>
      <c r="B10" s="13" t="s">
        <v>12</v>
      </c>
      <c r="C10" s="55"/>
      <c r="D10" s="14">
        <v>0.2</v>
      </c>
      <c r="E10" s="55"/>
      <c r="F10" s="18">
        <v>0.45</v>
      </c>
      <c r="G10" s="19">
        <f t="shared" si="0"/>
        <v>1.8094379124341002</v>
      </c>
      <c r="H10" s="19">
        <f t="shared" si="1"/>
        <v>0.99850769621777169</v>
      </c>
      <c r="I10" s="20">
        <f t="shared" si="2"/>
        <v>1.8067376813936675</v>
      </c>
      <c r="J10" s="50"/>
    </row>
    <row r="11" spans="1:10" ht="31.5" x14ac:dyDescent="0.25">
      <c r="A11" s="60" t="s">
        <v>5</v>
      </c>
      <c r="B11" s="8" t="s">
        <v>28</v>
      </c>
      <c r="C11" s="6" t="s">
        <v>44</v>
      </c>
      <c r="D11" s="17">
        <v>0.3</v>
      </c>
      <c r="E11" s="66" t="s">
        <v>68</v>
      </c>
      <c r="F11" s="2">
        <v>0.55000000000000004</v>
      </c>
      <c r="G11" s="2">
        <f t="shared" si="0"/>
        <v>1.4039728043259361</v>
      </c>
      <c r="H11" s="2">
        <f t="shared" si="1"/>
        <v>0.79783700075562036</v>
      </c>
      <c r="I11" s="2">
        <f t="shared" si="2"/>
        <v>1.1201414513458623</v>
      </c>
      <c r="J11" s="50" t="s">
        <v>22</v>
      </c>
    </row>
    <row r="12" spans="1:10" x14ac:dyDescent="0.25">
      <c r="A12" s="60"/>
      <c r="B12" s="3" t="s">
        <v>29</v>
      </c>
      <c r="C12" s="4" t="s">
        <v>45</v>
      </c>
      <c r="D12" s="2">
        <v>0.4</v>
      </c>
      <c r="E12" s="56"/>
      <c r="F12" s="2">
        <v>0.7</v>
      </c>
      <c r="G12" s="2">
        <f t="shared" si="0"/>
        <v>1.1162907318741551</v>
      </c>
      <c r="H12" s="2">
        <f t="shared" si="1"/>
        <v>0.5566749439387324</v>
      </c>
      <c r="I12" s="2">
        <f t="shared" si="2"/>
        <v>0.62141108058537187</v>
      </c>
      <c r="J12" s="67"/>
    </row>
    <row r="13" spans="1:10" ht="31.5" x14ac:dyDescent="0.25">
      <c r="A13" s="60"/>
      <c r="B13" s="3" t="s">
        <v>30</v>
      </c>
      <c r="C13" s="4" t="s">
        <v>46</v>
      </c>
      <c r="D13" s="2">
        <v>0.4</v>
      </c>
      <c r="E13" s="65"/>
      <c r="F13" s="2">
        <v>0.65</v>
      </c>
      <c r="G13" s="2">
        <f t="shared" si="0"/>
        <v>1.1162907318741551</v>
      </c>
      <c r="H13" s="2">
        <f t="shared" si="1"/>
        <v>0.63078291609245429</v>
      </c>
      <c r="I13" s="2">
        <f t="shared" si="2"/>
        <v>0.70413712305855958</v>
      </c>
      <c r="J13" s="67"/>
    </row>
    <row r="14" spans="1:10" ht="31.5" x14ac:dyDescent="0.25">
      <c r="A14" s="60"/>
      <c r="B14" s="3" t="s">
        <v>31</v>
      </c>
      <c r="C14" s="4" t="s">
        <v>47</v>
      </c>
      <c r="D14" s="2">
        <v>0.2</v>
      </c>
      <c r="E14" s="54" t="s">
        <v>69</v>
      </c>
      <c r="F14" s="2">
        <v>0.2</v>
      </c>
      <c r="G14" s="2">
        <f t="shared" si="0"/>
        <v>1.8094379124341002</v>
      </c>
      <c r="H14" s="2">
        <f t="shared" si="1"/>
        <v>1.8094379124341002</v>
      </c>
      <c r="I14" s="2">
        <f t="shared" si="2"/>
        <v>3.2740655589538745</v>
      </c>
      <c r="J14" s="67"/>
    </row>
    <row r="15" spans="1:10" ht="32.25" thickBot="1" x14ac:dyDescent="0.3">
      <c r="A15" s="61"/>
      <c r="B15" s="3" t="s">
        <v>32</v>
      </c>
      <c r="C15" s="4" t="s">
        <v>48</v>
      </c>
      <c r="D15" s="2">
        <v>0.2</v>
      </c>
      <c r="E15" s="56"/>
      <c r="F15" s="2">
        <v>0.2</v>
      </c>
      <c r="G15" s="2">
        <f t="shared" si="0"/>
        <v>1.8094379124341002</v>
      </c>
      <c r="H15" s="2">
        <f t="shared" si="1"/>
        <v>1.8094379124341002</v>
      </c>
      <c r="I15" s="2">
        <f t="shared" si="2"/>
        <v>3.2740655589538745</v>
      </c>
      <c r="J15" s="67"/>
    </row>
    <row r="16" spans="1:10" ht="47.25" x14ac:dyDescent="0.25">
      <c r="A16" s="59" t="s">
        <v>6</v>
      </c>
      <c r="B16" s="3" t="s">
        <v>33</v>
      </c>
      <c r="C16" s="4" t="s">
        <v>49</v>
      </c>
      <c r="D16" s="2">
        <v>0.2</v>
      </c>
      <c r="E16" s="56"/>
      <c r="F16" s="2">
        <v>0.2</v>
      </c>
      <c r="G16" s="2">
        <f t="shared" si="0"/>
        <v>1.8094379124341002</v>
      </c>
      <c r="H16" s="2">
        <f t="shared" si="1"/>
        <v>1.8094379124341002</v>
      </c>
      <c r="I16" s="2">
        <f t="shared" si="2"/>
        <v>3.2740655589538745</v>
      </c>
      <c r="J16" s="68"/>
    </row>
    <row r="17" spans="1:10" x14ac:dyDescent="0.25">
      <c r="A17" s="60"/>
      <c r="B17" s="3" t="s">
        <v>34</v>
      </c>
      <c r="C17" s="4" t="s">
        <v>50</v>
      </c>
      <c r="D17" s="2">
        <v>0.2</v>
      </c>
      <c r="E17" s="56"/>
      <c r="F17" s="2">
        <v>0.2</v>
      </c>
      <c r="G17" s="2">
        <f t="shared" si="0"/>
        <v>1.8094379124341002</v>
      </c>
      <c r="H17" s="2">
        <f t="shared" si="1"/>
        <v>1.8094379124341002</v>
      </c>
      <c r="I17" s="2">
        <f t="shared" si="2"/>
        <v>3.2740655589538745</v>
      </c>
      <c r="J17" s="50" t="s">
        <v>23</v>
      </c>
    </row>
    <row r="18" spans="1:10" ht="31.5" x14ac:dyDescent="0.25">
      <c r="A18" s="60"/>
      <c r="B18" s="3" t="s">
        <v>35</v>
      </c>
      <c r="C18" s="4" t="s">
        <v>51</v>
      </c>
      <c r="D18" s="2">
        <v>0.1</v>
      </c>
      <c r="E18" s="56"/>
      <c r="F18" s="2">
        <v>0.1</v>
      </c>
      <c r="G18" s="2">
        <f t="shared" si="0"/>
        <v>2.5025850929940456</v>
      </c>
      <c r="H18" s="2">
        <f t="shared" si="1"/>
        <v>2.5025850929940456</v>
      </c>
      <c r="I18" s="2">
        <f t="shared" si="2"/>
        <v>6.2629321476760165</v>
      </c>
      <c r="J18" s="67"/>
    </row>
    <row r="19" spans="1:10" ht="47.25" x14ac:dyDescent="0.25">
      <c r="A19" s="60"/>
      <c r="B19" s="3" t="s">
        <v>36</v>
      </c>
      <c r="C19" s="4" t="s">
        <v>52</v>
      </c>
      <c r="D19" s="2">
        <v>0.1</v>
      </c>
      <c r="E19" s="56"/>
      <c r="F19" s="2">
        <v>0.1</v>
      </c>
      <c r="G19" s="2">
        <f t="shared" si="0"/>
        <v>2.5025850929940456</v>
      </c>
      <c r="H19" s="2">
        <f t="shared" si="1"/>
        <v>2.5025850929940456</v>
      </c>
      <c r="I19" s="2">
        <f t="shared" si="2"/>
        <v>6.2629321476760165</v>
      </c>
      <c r="J19" s="67"/>
    </row>
    <row r="20" spans="1:10" ht="48" thickBot="1" x14ac:dyDescent="0.3">
      <c r="A20" s="61"/>
      <c r="B20" s="3" t="s">
        <v>37</v>
      </c>
      <c r="C20" s="4" t="s">
        <v>53</v>
      </c>
      <c r="D20" s="2">
        <v>0.1</v>
      </c>
      <c r="E20" s="65"/>
      <c r="F20" s="2">
        <v>0.1</v>
      </c>
      <c r="G20" s="2">
        <f t="shared" si="0"/>
        <v>2.5025850929940456</v>
      </c>
      <c r="H20" s="2">
        <f t="shared" si="1"/>
        <v>2.5025850929940456</v>
      </c>
      <c r="I20" s="2">
        <f t="shared" si="2"/>
        <v>6.2629321476760165</v>
      </c>
      <c r="J20" s="68"/>
    </row>
    <row r="21" spans="1:10" ht="47.25" customHeight="1" x14ac:dyDescent="0.25">
      <c r="A21" s="59" t="s">
        <v>43</v>
      </c>
      <c r="B21" s="3" t="s">
        <v>38</v>
      </c>
      <c r="C21" s="4" t="s">
        <v>54</v>
      </c>
      <c r="D21" s="2">
        <v>0.05</v>
      </c>
      <c r="E21" s="54" t="s">
        <v>70</v>
      </c>
      <c r="F21" s="2">
        <v>0.05</v>
      </c>
      <c r="G21" s="2">
        <f t="shared" si="0"/>
        <v>3.195732273553991</v>
      </c>
      <c r="H21" s="2">
        <f t="shared" si="1"/>
        <v>3.195732273553991</v>
      </c>
      <c r="I21" s="2">
        <f t="shared" si="2"/>
        <v>10.212704764234561</v>
      </c>
      <c r="J21" s="50" t="s">
        <v>22</v>
      </c>
    </row>
    <row r="22" spans="1:10" ht="31.5" x14ac:dyDescent="0.25">
      <c r="A22" s="60"/>
      <c r="B22" s="3" t="s">
        <v>39</v>
      </c>
      <c r="C22" s="4" t="s">
        <v>55</v>
      </c>
      <c r="D22" s="2">
        <v>0.05</v>
      </c>
      <c r="E22" s="56"/>
      <c r="F22" s="2">
        <v>0.05</v>
      </c>
      <c r="G22" s="2">
        <f t="shared" si="0"/>
        <v>3.195732273553991</v>
      </c>
      <c r="H22" s="2">
        <f t="shared" si="1"/>
        <v>3.195732273553991</v>
      </c>
      <c r="I22" s="2">
        <f t="shared" si="2"/>
        <v>10.212704764234561</v>
      </c>
      <c r="J22" s="67"/>
    </row>
    <row r="23" spans="1:10" ht="31.5" x14ac:dyDescent="0.25">
      <c r="A23" s="60"/>
      <c r="B23" s="3" t="s">
        <v>40</v>
      </c>
      <c r="C23" s="54" t="s">
        <v>56</v>
      </c>
      <c r="D23" s="2">
        <v>0.05</v>
      </c>
      <c r="E23" s="56"/>
      <c r="F23" s="2">
        <v>0.05</v>
      </c>
      <c r="G23" s="2">
        <f t="shared" si="0"/>
        <v>3.195732273553991</v>
      </c>
      <c r="H23" s="2">
        <f t="shared" si="1"/>
        <v>3.195732273553991</v>
      </c>
      <c r="I23" s="2">
        <f t="shared" si="2"/>
        <v>10.212704764234561</v>
      </c>
      <c r="J23" s="67"/>
    </row>
    <row r="24" spans="1:10" x14ac:dyDescent="0.25">
      <c r="A24" s="60"/>
      <c r="B24" s="3" t="s">
        <v>41</v>
      </c>
      <c r="C24" s="65"/>
      <c r="D24" s="2">
        <v>0.05</v>
      </c>
      <c r="E24" s="56"/>
      <c r="F24" s="2">
        <v>0.05</v>
      </c>
      <c r="G24" s="2">
        <f t="shared" si="0"/>
        <v>3.195732273553991</v>
      </c>
      <c r="H24" s="2">
        <f t="shared" si="1"/>
        <v>3.195732273553991</v>
      </c>
      <c r="I24" s="2">
        <f t="shared" si="2"/>
        <v>10.212704764234561</v>
      </c>
      <c r="J24" s="67"/>
    </row>
    <row r="25" spans="1:10" ht="32.25" thickBot="1" x14ac:dyDescent="0.3">
      <c r="A25" s="61"/>
      <c r="B25" s="3" t="s">
        <v>42</v>
      </c>
      <c r="C25" s="4" t="s">
        <v>57</v>
      </c>
      <c r="D25" s="2">
        <v>0.1</v>
      </c>
      <c r="E25" s="65"/>
      <c r="F25" s="2">
        <v>0.1</v>
      </c>
      <c r="G25" s="2">
        <f t="shared" si="0"/>
        <v>2.5025850929940456</v>
      </c>
      <c r="H25" s="2">
        <f t="shared" si="1"/>
        <v>2.5025850929940456</v>
      </c>
      <c r="I25" s="2">
        <f t="shared" si="2"/>
        <v>6.2629321476760165</v>
      </c>
      <c r="J25" s="68"/>
    </row>
    <row r="26" spans="1:10" ht="47.25" x14ac:dyDescent="0.25">
      <c r="A26" s="62" t="s">
        <v>7</v>
      </c>
      <c r="B26" s="4" t="s">
        <v>58</v>
      </c>
      <c r="C26" s="4" t="s">
        <v>62</v>
      </c>
      <c r="D26" s="2">
        <v>0.15</v>
      </c>
      <c r="E26" s="54" t="s">
        <v>68</v>
      </c>
      <c r="F26" s="2">
        <v>0.55000000000000004</v>
      </c>
      <c r="G26" s="2">
        <f t="shared" si="0"/>
        <v>2.0971199848858815</v>
      </c>
      <c r="H26" s="2">
        <f t="shared" si="1"/>
        <v>0.79783700075562036</v>
      </c>
      <c r="I26" s="2">
        <f t="shared" si="2"/>
        <v>1.6731599189660236</v>
      </c>
      <c r="J26" s="50" t="s">
        <v>23</v>
      </c>
    </row>
    <row r="27" spans="1:10" ht="31.5" x14ac:dyDescent="0.25">
      <c r="A27" s="63"/>
      <c r="B27" s="4" t="s">
        <v>59</v>
      </c>
      <c r="C27" s="4" t="s">
        <v>63</v>
      </c>
      <c r="D27" s="2">
        <v>0.15</v>
      </c>
      <c r="E27" s="65"/>
      <c r="F27" s="2">
        <v>0.55000000000000004</v>
      </c>
      <c r="G27" s="2">
        <f t="shared" si="0"/>
        <v>2.0971199848858815</v>
      </c>
      <c r="H27" s="2">
        <f t="shared" si="1"/>
        <v>0.79783700075562036</v>
      </c>
      <c r="I27" s="2">
        <f t="shared" si="2"/>
        <v>1.6731599189660236</v>
      </c>
      <c r="J27" s="68"/>
    </row>
    <row r="28" spans="1:10" ht="31.5" x14ac:dyDescent="0.25">
      <c r="A28" s="63"/>
      <c r="B28" s="4" t="s">
        <v>60</v>
      </c>
      <c r="C28" s="4" t="s">
        <v>64</v>
      </c>
      <c r="D28" s="2">
        <v>0.02</v>
      </c>
      <c r="E28" s="54" t="s">
        <v>71</v>
      </c>
      <c r="F28" s="2">
        <v>0.02</v>
      </c>
      <c r="G28" s="2">
        <f t="shared" si="0"/>
        <v>4.1120230054281457</v>
      </c>
      <c r="H28" s="2">
        <f t="shared" si="1"/>
        <v>4.1120230054281457</v>
      </c>
      <c r="I28" s="2">
        <f t="shared" si="2"/>
        <v>16.908733197170321</v>
      </c>
      <c r="J28" s="50" t="s">
        <v>22</v>
      </c>
    </row>
    <row r="29" spans="1:10" ht="47.25" x14ac:dyDescent="0.25">
      <c r="A29" s="63"/>
      <c r="B29" s="4" t="s">
        <v>61</v>
      </c>
      <c r="C29" s="4" t="s">
        <v>65</v>
      </c>
      <c r="D29" s="2">
        <v>0.03</v>
      </c>
      <c r="E29" s="65"/>
      <c r="F29" s="2">
        <v>0.03</v>
      </c>
      <c r="G29" s="2">
        <f t="shared" si="0"/>
        <v>3.706557897319982</v>
      </c>
      <c r="H29" s="2">
        <f t="shared" si="1"/>
        <v>3.706557897319982</v>
      </c>
      <c r="I29" s="2">
        <f t="shared" si="2"/>
        <v>13.738571446185126</v>
      </c>
      <c r="J29" s="68"/>
    </row>
    <row r="30" spans="1:10" ht="32.25" thickBot="1" x14ac:dyDescent="0.3">
      <c r="A30" s="64"/>
      <c r="B30" s="4" t="s">
        <v>66</v>
      </c>
      <c r="C30" s="4" t="s">
        <v>67</v>
      </c>
      <c r="D30" s="2">
        <v>0.03</v>
      </c>
      <c r="E30" s="4" t="s">
        <v>72</v>
      </c>
      <c r="F30" s="2">
        <v>0.45</v>
      </c>
      <c r="G30" s="2">
        <f t="shared" si="0"/>
        <v>3.706557897319982</v>
      </c>
      <c r="H30" s="2">
        <f t="shared" si="1"/>
        <v>0.99850769621777169</v>
      </c>
      <c r="I30" s="2">
        <f t="shared" si="2"/>
        <v>3.7010265869507633</v>
      </c>
      <c r="J30" s="2" t="s">
        <v>23</v>
      </c>
    </row>
  </sheetData>
  <mergeCells count="26">
    <mergeCell ref="E28:E29"/>
    <mergeCell ref="J11:J16"/>
    <mergeCell ref="J17:J20"/>
    <mergeCell ref="J21:J25"/>
    <mergeCell ref="J26:J27"/>
    <mergeCell ref="J28:J29"/>
    <mergeCell ref="C23:C24"/>
    <mergeCell ref="E11:E13"/>
    <mergeCell ref="E14:E20"/>
    <mergeCell ref="E21:E25"/>
    <mergeCell ref="E26:E27"/>
    <mergeCell ref="A6:A10"/>
    <mergeCell ref="A11:A15"/>
    <mergeCell ref="A16:A20"/>
    <mergeCell ref="A21:A25"/>
    <mergeCell ref="A26:A30"/>
    <mergeCell ref="E4:F4"/>
    <mergeCell ref="J6:J7"/>
    <mergeCell ref="J8:J10"/>
    <mergeCell ref="J3:J5"/>
    <mergeCell ref="G4:I4"/>
    <mergeCell ref="B3:I3"/>
    <mergeCell ref="C9:C10"/>
    <mergeCell ref="E8:E10"/>
    <mergeCell ref="C4:D4"/>
    <mergeCell ref="B4:B5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workbookViewId="0">
      <selection activeCell="O3" sqref="O3"/>
    </sheetView>
  </sheetViews>
  <sheetFormatPr defaultRowHeight="16.5" x14ac:dyDescent="0.25"/>
  <cols>
    <col min="1" max="1" width="14.42578125" style="21" customWidth="1"/>
    <col min="2" max="2" width="37.140625" style="21" bestFit="1" customWidth="1"/>
    <col min="3" max="4" width="14.5703125" style="21" customWidth="1"/>
    <col min="5" max="5" width="32.140625" style="21" customWidth="1"/>
    <col min="6" max="6" width="18.85546875" style="21" customWidth="1"/>
    <col min="7" max="7" width="25.140625" style="21" customWidth="1"/>
    <col min="8" max="8" width="21.140625" style="21" customWidth="1"/>
    <col min="9" max="9" width="29.28515625" style="21" customWidth="1"/>
    <col min="10" max="10" width="25.7109375" style="21" customWidth="1"/>
    <col min="11" max="11" width="25.140625" style="21" customWidth="1"/>
    <col min="12" max="12" width="21.28515625" style="21" customWidth="1"/>
    <col min="13" max="13" width="23.85546875" style="21" customWidth="1"/>
    <col min="14" max="14" width="15.28515625" style="21" customWidth="1"/>
    <col min="15" max="15" width="24.5703125" style="21" customWidth="1"/>
    <col min="16" max="16384" width="9.140625" style="21"/>
  </cols>
  <sheetData>
    <row r="1" spans="1:15" ht="50.25" customHeight="1" x14ac:dyDescent="0.25">
      <c r="A1" s="26"/>
      <c r="B1" s="71" t="s">
        <v>90</v>
      </c>
      <c r="C1" s="70" t="s">
        <v>84</v>
      </c>
      <c r="D1" s="71"/>
      <c r="E1" s="71" t="s">
        <v>85</v>
      </c>
      <c r="F1" s="71"/>
      <c r="G1" s="71"/>
      <c r="H1" s="71"/>
      <c r="I1" s="71"/>
      <c r="J1" s="71"/>
      <c r="K1" s="71"/>
      <c r="L1" s="71"/>
      <c r="M1" s="71"/>
      <c r="N1" s="71" t="s">
        <v>88</v>
      </c>
      <c r="O1" s="71"/>
    </row>
    <row r="2" spans="1:15" s="22" customFormat="1" ht="60" x14ac:dyDescent="0.25">
      <c r="A2" s="27"/>
      <c r="B2" s="72"/>
      <c r="C2" s="23" t="s">
        <v>73</v>
      </c>
      <c r="D2" s="23" t="s">
        <v>74</v>
      </c>
      <c r="E2" s="23" t="s">
        <v>77</v>
      </c>
      <c r="F2" s="23" t="s">
        <v>75</v>
      </c>
      <c r="G2" s="23" t="s">
        <v>80</v>
      </c>
      <c r="H2" s="23" t="s">
        <v>76</v>
      </c>
      <c r="I2" s="23" t="s">
        <v>78</v>
      </c>
      <c r="J2" s="23" t="s">
        <v>81</v>
      </c>
      <c r="K2" s="23" t="s">
        <v>82</v>
      </c>
      <c r="L2" s="23" t="s">
        <v>79</v>
      </c>
      <c r="M2" s="23" t="s">
        <v>83</v>
      </c>
      <c r="N2" s="23" t="s">
        <v>86</v>
      </c>
      <c r="O2" s="23" t="s">
        <v>87</v>
      </c>
    </row>
    <row r="3" spans="1:15" x14ac:dyDescent="0.25">
      <c r="A3" s="69" t="s">
        <v>4</v>
      </c>
      <c r="B3" s="28" t="str">
        <f>'Problem statement definition'!B6</f>
        <v>Operating OEE</v>
      </c>
      <c r="C3" s="24">
        <v>1</v>
      </c>
      <c r="D3" s="24">
        <v>0.99</v>
      </c>
      <c r="E3" s="25">
        <v>0.98</v>
      </c>
      <c r="F3" s="24">
        <v>0.99</v>
      </c>
      <c r="G3" s="24">
        <v>0.95</v>
      </c>
      <c r="H3" s="24">
        <v>0.92</v>
      </c>
      <c r="I3" s="24">
        <v>0.99</v>
      </c>
      <c r="J3" s="24">
        <v>0.98</v>
      </c>
      <c r="K3" s="24">
        <v>0.92</v>
      </c>
      <c r="L3" s="24">
        <v>0.99</v>
      </c>
      <c r="M3" s="24">
        <v>0.98</v>
      </c>
      <c r="N3" s="24">
        <v>1</v>
      </c>
      <c r="O3" s="24">
        <v>0.98</v>
      </c>
    </row>
    <row r="4" spans="1:15" ht="33" x14ac:dyDescent="0.25">
      <c r="A4" s="69"/>
      <c r="B4" s="28" t="str">
        <f>'Problem statement definition'!B7</f>
        <v xml:space="preserve">Reengineering modelling for costs reduction </v>
      </c>
      <c r="C4" s="24">
        <v>1</v>
      </c>
      <c r="D4" s="24">
        <v>0.99</v>
      </c>
      <c r="E4" s="25">
        <v>0.98</v>
      </c>
      <c r="F4" s="24">
        <v>0.99</v>
      </c>
      <c r="G4" s="24">
        <v>0.95</v>
      </c>
      <c r="H4" s="24">
        <v>0.92</v>
      </c>
      <c r="I4" s="24">
        <v>0.99</v>
      </c>
      <c r="J4" s="24">
        <v>0.98</v>
      </c>
      <c r="K4" s="24">
        <v>0.92</v>
      </c>
      <c r="L4" s="24">
        <v>0.99</v>
      </c>
      <c r="M4" s="24">
        <v>0.98</v>
      </c>
      <c r="N4" s="24">
        <v>1</v>
      </c>
      <c r="O4" s="24">
        <v>0.98</v>
      </c>
    </row>
    <row r="5" spans="1:15" x14ac:dyDescent="0.25">
      <c r="A5" s="69"/>
      <c r="B5" s="28" t="str">
        <f>'Problem statement definition'!B8</f>
        <v>Training cycles</v>
      </c>
      <c r="C5" s="24">
        <v>1</v>
      </c>
      <c r="D5" s="24">
        <v>0.99</v>
      </c>
      <c r="E5" s="25">
        <v>0.98</v>
      </c>
      <c r="F5" s="24">
        <v>0.99</v>
      </c>
      <c r="G5" s="24">
        <v>0.95</v>
      </c>
      <c r="H5" s="24">
        <v>0.92</v>
      </c>
      <c r="I5" s="24">
        <v>0.99</v>
      </c>
      <c r="J5" s="24">
        <v>0.98</v>
      </c>
      <c r="K5" s="24">
        <v>0.92</v>
      </c>
      <c r="L5" s="24">
        <v>0.99</v>
      </c>
      <c r="M5" s="24">
        <v>0.98</v>
      </c>
      <c r="N5" s="24">
        <v>1</v>
      </c>
      <c r="O5" s="24">
        <v>0.98</v>
      </c>
    </row>
    <row r="6" spans="1:15" ht="33" x14ac:dyDescent="0.25">
      <c r="A6" s="69"/>
      <c r="B6" s="28" t="str">
        <f>'Problem statement definition'!B9</f>
        <v>Knowledge building and skill capital creation</v>
      </c>
      <c r="C6" s="24">
        <v>1</v>
      </c>
      <c r="D6" s="24">
        <v>0.99</v>
      </c>
      <c r="E6" s="25">
        <v>0.98</v>
      </c>
      <c r="F6" s="24">
        <v>0.99</v>
      </c>
      <c r="G6" s="24">
        <v>0.95</v>
      </c>
      <c r="H6" s="24">
        <v>0.92</v>
      </c>
      <c r="I6" s="24">
        <v>0.99</v>
      </c>
      <c r="J6" s="24">
        <v>0.98</v>
      </c>
      <c r="K6" s="24">
        <v>0.92</v>
      </c>
      <c r="L6" s="24">
        <v>0.99</v>
      </c>
      <c r="M6" s="24">
        <v>0.98</v>
      </c>
      <c r="N6" s="24">
        <v>1</v>
      </c>
      <c r="O6" s="24">
        <v>0.98</v>
      </c>
    </row>
    <row r="7" spans="1:15" ht="33" x14ac:dyDescent="0.25">
      <c r="A7" s="69"/>
      <c r="B7" s="28" t="str">
        <f>'Problem statement definition'!B10</f>
        <v>Cross-functional expertise in a closed loop</v>
      </c>
      <c r="C7" s="24">
        <v>1</v>
      </c>
      <c r="D7" s="24">
        <v>0.99</v>
      </c>
      <c r="E7" s="25">
        <v>0.98</v>
      </c>
      <c r="F7" s="24">
        <v>0.99</v>
      </c>
      <c r="G7" s="24">
        <v>0.95</v>
      </c>
      <c r="H7" s="24">
        <v>0.92</v>
      </c>
      <c r="I7" s="24">
        <v>0.99</v>
      </c>
      <c r="J7" s="24">
        <v>0.98</v>
      </c>
      <c r="K7" s="24">
        <v>0.92</v>
      </c>
      <c r="L7" s="24">
        <v>0.99</v>
      </c>
      <c r="M7" s="24">
        <v>0.98</v>
      </c>
      <c r="N7" s="24">
        <v>1</v>
      </c>
      <c r="O7" s="24">
        <v>0.98</v>
      </c>
    </row>
    <row r="8" spans="1:15" x14ac:dyDescent="0.25">
      <c r="A8" s="69" t="s">
        <v>89</v>
      </c>
      <c r="B8" s="28" t="str">
        <f>'Problem statement definition'!B12</f>
        <v>Cost of capital</v>
      </c>
      <c r="C8" s="24">
        <v>1</v>
      </c>
      <c r="D8" s="24">
        <v>0.99</v>
      </c>
      <c r="E8" s="69"/>
      <c r="F8" s="69"/>
      <c r="G8" s="69"/>
      <c r="H8" s="69"/>
      <c r="I8" s="69"/>
      <c r="J8" s="69"/>
      <c r="K8" s="69"/>
      <c r="L8" s="69"/>
      <c r="M8" s="69"/>
      <c r="N8" s="24">
        <v>1</v>
      </c>
      <c r="O8" s="24">
        <v>1</v>
      </c>
    </row>
    <row r="9" spans="1:15" x14ac:dyDescent="0.25">
      <c r="A9" s="69"/>
      <c r="B9" s="28" t="str">
        <f>'Problem statement definition'!B13</f>
        <v>Gp/Np ratio</v>
      </c>
      <c r="C9" s="24">
        <v>1</v>
      </c>
      <c r="D9" s="24">
        <v>0.99</v>
      </c>
      <c r="E9" s="69"/>
      <c r="F9" s="69"/>
      <c r="G9" s="69"/>
      <c r="H9" s="69"/>
      <c r="I9" s="69"/>
      <c r="J9" s="69"/>
      <c r="K9" s="69"/>
      <c r="L9" s="69"/>
      <c r="M9" s="69"/>
      <c r="N9" s="24">
        <v>1</v>
      </c>
      <c r="O9" s="24">
        <v>1</v>
      </c>
    </row>
    <row r="10" spans="1:15" ht="33" x14ac:dyDescent="0.25">
      <c r="A10" s="69"/>
      <c r="B10" s="28" t="str">
        <f>'Problem statement definition'!B16</f>
        <v>Advertisement costs in the current infrastructure</v>
      </c>
      <c r="C10" s="24">
        <v>1</v>
      </c>
      <c r="D10" s="24">
        <v>0.99</v>
      </c>
      <c r="E10" s="69"/>
      <c r="F10" s="69"/>
      <c r="G10" s="69"/>
      <c r="H10" s="69"/>
      <c r="I10" s="69"/>
      <c r="J10" s="69"/>
      <c r="K10" s="69"/>
      <c r="L10" s="69"/>
      <c r="M10" s="69"/>
      <c r="N10" s="24">
        <v>1</v>
      </c>
      <c r="O10" s="24">
        <v>1</v>
      </c>
    </row>
    <row r="11" spans="1:15" x14ac:dyDescent="0.25">
      <c r="A11" s="69"/>
      <c r="B11" s="28" t="str">
        <f>'Problem statement definition'!B18</f>
        <v>Incomes demography dynamism</v>
      </c>
      <c r="C11" s="24">
        <v>1</v>
      </c>
      <c r="D11" s="24">
        <v>0.99</v>
      </c>
      <c r="E11" s="69"/>
      <c r="F11" s="69"/>
      <c r="G11" s="69"/>
      <c r="H11" s="69"/>
      <c r="I11" s="69"/>
      <c r="J11" s="69"/>
      <c r="K11" s="69"/>
      <c r="L11" s="69"/>
      <c r="M11" s="69"/>
      <c r="N11" s="24">
        <v>1</v>
      </c>
      <c r="O11" s="24">
        <v>1</v>
      </c>
    </row>
    <row r="12" spans="1:15" ht="33" x14ac:dyDescent="0.25">
      <c r="A12" s="69"/>
      <c r="B12" s="28" t="str">
        <f>'Problem statement definition'!B19</f>
        <v>Product innovation as perceived USP</v>
      </c>
      <c r="C12" s="24">
        <v>1</v>
      </c>
      <c r="D12" s="24">
        <v>0.99</v>
      </c>
      <c r="E12" s="69"/>
      <c r="F12" s="69"/>
      <c r="G12" s="69"/>
      <c r="H12" s="69"/>
      <c r="I12" s="69"/>
      <c r="J12" s="69"/>
      <c r="K12" s="69"/>
      <c r="L12" s="69"/>
      <c r="M12" s="69"/>
      <c r="N12" s="24">
        <v>1</v>
      </c>
      <c r="O12" s="24">
        <v>1</v>
      </c>
    </row>
    <row r="13" spans="1:15" x14ac:dyDescent="0.25">
      <c r="A13" s="69"/>
      <c r="B13" s="28" t="str">
        <f>'Problem statement definition'!B30</f>
        <v>Low manpower skills</v>
      </c>
      <c r="C13" s="24">
        <v>1</v>
      </c>
      <c r="D13" s="24">
        <v>0.99</v>
      </c>
      <c r="E13" s="69"/>
      <c r="F13" s="69"/>
      <c r="G13" s="69"/>
      <c r="H13" s="69"/>
      <c r="I13" s="69"/>
      <c r="J13" s="69"/>
      <c r="K13" s="69"/>
      <c r="L13" s="69"/>
      <c r="M13" s="69"/>
      <c r="N13" s="24">
        <v>1</v>
      </c>
      <c r="O13" s="24">
        <v>1</v>
      </c>
    </row>
  </sheetData>
  <mergeCells count="7">
    <mergeCell ref="A3:A7"/>
    <mergeCell ref="C1:D1"/>
    <mergeCell ref="E1:M1"/>
    <mergeCell ref="N1:O1"/>
    <mergeCell ref="A8:A13"/>
    <mergeCell ref="E8:M13"/>
    <mergeCell ref="B1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B1" workbookViewId="0">
      <selection activeCell="D3" sqref="D3"/>
    </sheetView>
  </sheetViews>
  <sheetFormatPr defaultRowHeight="15" x14ac:dyDescent="0.25"/>
  <cols>
    <col min="1" max="1" width="29.140625" style="29" customWidth="1"/>
    <col min="2" max="2" width="36.28515625" style="29" customWidth="1"/>
    <col min="3" max="3" width="43.140625" style="29" customWidth="1"/>
    <col min="4" max="4" width="32.5703125" style="29" customWidth="1"/>
    <col min="5" max="5" width="26.85546875" style="29" customWidth="1"/>
    <col min="6" max="6" width="25.28515625" style="29" customWidth="1"/>
    <col min="7" max="16384" width="9.140625" style="29"/>
  </cols>
  <sheetData>
    <row r="1" spans="1:6" ht="27" customHeight="1" x14ac:dyDescent="0.25">
      <c r="B1" s="71" t="s">
        <v>90</v>
      </c>
      <c r="C1" s="71" t="s">
        <v>91</v>
      </c>
      <c r="D1" s="74" t="s">
        <v>92</v>
      </c>
      <c r="E1" s="71" t="s">
        <v>93</v>
      </c>
      <c r="F1" s="71" t="s">
        <v>94</v>
      </c>
    </row>
    <row r="2" spans="1:6" ht="26.25" customHeight="1" x14ac:dyDescent="0.25">
      <c r="B2" s="72"/>
      <c r="C2" s="71"/>
      <c r="D2" s="74"/>
      <c r="E2" s="71"/>
      <c r="F2" s="71"/>
    </row>
    <row r="3" spans="1:6" ht="16.5" x14ac:dyDescent="0.25">
      <c r="A3" s="71" t="s">
        <v>4</v>
      </c>
      <c r="B3" s="24" t="str">
        <f>'Problem statement definition'!B6</f>
        <v>Operating OEE</v>
      </c>
      <c r="C3" s="30">
        <v>0.98</v>
      </c>
      <c r="D3" s="31">
        <v>1</v>
      </c>
      <c r="E3" s="30">
        <v>0.98</v>
      </c>
      <c r="F3" s="30">
        <v>0.98</v>
      </c>
    </row>
    <row r="4" spans="1:6" ht="33" x14ac:dyDescent="0.25">
      <c r="A4" s="71"/>
      <c r="B4" s="24" t="str">
        <f>'Problem statement definition'!B7</f>
        <v xml:space="preserve">Reengineering modelling for costs reduction </v>
      </c>
      <c r="C4" s="30">
        <v>0.99</v>
      </c>
      <c r="D4" s="31">
        <v>1</v>
      </c>
      <c r="E4" s="30">
        <v>1</v>
      </c>
      <c r="F4" s="30">
        <v>1</v>
      </c>
    </row>
    <row r="5" spans="1:6" ht="16.5" x14ac:dyDescent="0.25">
      <c r="A5" s="71"/>
      <c r="B5" s="24" t="str">
        <f>'Problem statement definition'!B8</f>
        <v>Training cycles</v>
      </c>
      <c r="C5" s="30">
        <v>0.98</v>
      </c>
      <c r="D5" s="31">
        <v>1</v>
      </c>
      <c r="E5" s="30">
        <v>1</v>
      </c>
      <c r="F5" s="30">
        <v>1</v>
      </c>
    </row>
    <row r="6" spans="1:6" ht="33" x14ac:dyDescent="0.25">
      <c r="A6" s="71"/>
      <c r="B6" s="24" t="str">
        <f>'Problem statement definition'!B9</f>
        <v>Knowledge building and skill capital creation</v>
      </c>
      <c r="C6" s="30">
        <v>0.98</v>
      </c>
      <c r="D6" s="31">
        <v>1</v>
      </c>
      <c r="E6" s="30">
        <v>1</v>
      </c>
      <c r="F6" s="30">
        <v>1</v>
      </c>
    </row>
    <row r="7" spans="1:6" ht="33" x14ac:dyDescent="0.25">
      <c r="A7" s="71"/>
      <c r="B7" s="24" t="str">
        <f>'Problem statement definition'!B10</f>
        <v>Cross-functional expertise in a closed loop</v>
      </c>
      <c r="C7" s="30">
        <v>0.99</v>
      </c>
      <c r="D7" s="31">
        <v>1</v>
      </c>
      <c r="E7" s="30">
        <v>1</v>
      </c>
      <c r="F7" s="30">
        <v>1</v>
      </c>
    </row>
    <row r="8" spans="1:6" ht="16.5" x14ac:dyDescent="0.25">
      <c r="A8" s="71" t="s">
        <v>89</v>
      </c>
      <c r="B8" s="24" t="str">
        <f>'Problem statement definition'!B12</f>
        <v>Cost of capital</v>
      </c>
      <c r="C8" s="73"/>
      <c r="D8" s="73"/>
      <c r="E8" s="30">
        <v>0.95</v>
      </c>
      <c r="F8" s="30">
        <v>0.95</v>
      </c>
    </row>
    <row r="9" spans="1:6" ht="16.5" x14ac:dyDescent="0.25">
      <c r="A9" s="71"/>
      <c r="B9" s="24" t="str">
        <f>'Problem statement definition'!B13</f>
        <v>Gp/Np ratio</v>
      </c>
      <c r="C9" s="73"/>
      <c r="D9" s="73"/>
      <c r="E9" s="30">
        <v>0.9</v>
      </c>
      <c r="F9" s="30">
        <v>0.9</v>
      </c>
    </row>
    <row r="10" spans="1:6" ht="33" x14ac:dyDescent="0.25">
      <c r="A10" s="71"/>
      <c r="B10" s="24" t="str">
        <f>'Problem statement definition'!B16</f>
        <v>Advertisement costs in the current infrastructure</v>
      </c>
      <c r="C10" s="73"/>
      <c r="D10" s="73"/>
      <c r="E10" s="30">
        <v>0.98</v>
      </c>
      <c r="F10" s="30">
        <v>0.98</v>
      </c>
    </row>
    <row r="11" spans="1:6" ht="16.5" x14ac:dyDescent="0.25">
      <c r="A11" s="71"/>
      <c r="B11" s="24" t="str">
        <f>'Problem statement definition'!B18</f>
        <v>Incomes demography dynamism</v>
      </c>
      <c r="C11" s="73"/>
      <c r="D11" s="73"/>
      <c r="E11" s="30">
        <v>0.99</v>
      </c>
      <c r="F11" s="30">
        <v>0.99</v>
      </c>
    </row>
    <row r="12" spans="1:6" ht="33" x14ac:dyDescent="0.25">
      <c r="A12" s="71"/>
      <c r="B12" s="24" t="str">
        <f>'Problem statement definition'!B19</f>
        <v>Product innovation as perceived USP</v>
      </c>
      <c r="C12" s="73"/>
      <c r="D12" s="73"/>
      <c r="E12" s="30">
        <v>1</v>
      </c>
      <c r="F12" s="30">
        <v>1</v>
      </c>
    </row>
    <row r="13" spans="1:6" ht="16.5" x14ac:dyDescent="0.25">
      <c r="A13" s="71"/>
      <c r="B13" s="24" t="str">
        <f>'Problem statement definition'!B30</f>
        <v>Low manpower skills</v>
      </c>
      <c r="C13" s="73"/>
      <c r="D13" s="73"/>
      <c r="E13" s="30">
        <v>0.95</v>
      </c>
      <c r="F13" s="30">
        <v>0.95</v>
      </c>
    </row>
  </sheetData>
  <mergeCells count="8">
    <mergeCell ref="F1:F2"/>
    <mergeCell ref="C8:D13"/>
    <mergeCell ref="B1:B2"/>
    <mergeCell ref="A3:A7"/>
    <mergeCell ref="A8:A13"/>
    <mergeCell ref="C1:C2"/>
    <mergeCell ref="D1:D2"/>
    <mergeCell ref="E1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sqref="A1:I2"/>
    </sheetView>
  </sheetViews>
  <sheetFormatPr defaultRowHeight="15" x14ac:dyDescent="0.25"/>
  <cols>
    <col min="1" max="1" width="19.28515625" customWidth="1"/>
    <col min="2" max="2" width="25.28515625" customWidth="1"/>
    <col min="3" max="3" width="30.28515625" customWidth="1"/>
    <col min="4" max="4" width="31.42578125" customWidth="1"/>
    <col min="5" max="5" width="21.85546875" customWidth="1"/>
    <col min="6" max="6" width="16.7109375" customWidth="1"/>
    <col min="7" max="7" width="19.28515625" customWidth="1"/>
    <col min="8" max="8" width="19.85546875" customWidth="1"/>
    <col min="9" max="9" width="31.28515625" customWidth="1"/>
  </cols>
  <sheetData>
    <row r="1" spans="1:9" x14ac:dyDescent="0.25">
      <c r="A1" s="75" t="s">
        <v>96</v>
      </c>
      <c r="B1" s="76"/>
      <c r="C1" s="76"/>
      <c r="D1" s="76"/>
      <c r="E1" s="76"/>
      <c r="F1" s="76"/>
      <c r="G1" s="76"/>
      <c r="H1" s="76"/>
      <c r="I1" s="77"/>
    </row>
    <row r="2" spans="1:9" ht="15.75" thickBot="1" x14ac:dyDescent="0.3">
      <c r="A2" s="78"/>
      <c r="B2" s="79"/>
      <c r="C2" s="79"/>
      <c r="D2" s="79"/>
      <c r="E2" s="79"/>
      <c r="F2" s="79"/>
      <c r="G2" s="79"/>
      <c r="H2" s="79"/>
      <c r="I2" s="80"/>
    </row>
    <row r="3" spans="1:9" ht="49.5" x14ac:dyDescent="0.25">
      <c r="A3" s="32" t="s">
        <v>97</v>
      </c>
      <c r="B3" s="32" t="s">
        <v>98</v>
      </c>
      <c r="C3" s="32" t="s">
        <v>99</v>
      </c>
      <c r="D3" s="32" t="s">
        <v>100</v>
      </c>
      <c r="E3" s="32" t="s">
        <v>101</v>
      </c>
      <c r="F3" s="81" t="s">
        <v>102</v>
      </c>
      <c r="G3" s="81"/>
      <c r="H3" s="81"/>
      <c r="I3" s="32" t="s">
        <v>103</v>
      </c>
    </row>
    <row r="4" spans="1:9" ht="63" x14ac:dyDescent="0.25">
      <c r="A4" s="33">
        <v>1</v>
      </c>
      <c r="B4" s="33" t="s">
        <v>104</v>
      </c>
      <c r="C4" s="2" t="s">
        <v>105</v>
      </c>
      <c r="D4" s="2" t="s">
        <v>106</v>
      </c>
      <c r="E4" s="2">
        <v>0.98</v>
      </c>
      <c r="F4" s="2" t="s">
        <v>107</v>
      </c>
      <c r="G4" s="2" t="s">
        <v>108</v>
      </c>
      <c r="H4" s="2" t="s">
        <v>109</v>
      </c>
      <c r="I4" s="2">
        <v>0.35</v>
      </c>
    </row>
    <row r="5" spans="1:9" ht="63" x14ac:dyDescent="0.25">
      <c r="A5" s="33">
        <v>2</v>
      </c>
      <c r="B5" s="33" t="s">
        <v>110</v>
      </c>
      <c r="C5" s="2" t="s">
        <v>111</v>
      </c>
      <c r="D5" s="2" t="s">
        <v>112</v>
      </c>
      <c r="E5" s="2">
        <v>0.99</v>
      </c>
      <c r="F5" s="2" t="s">
        <v>113</v>
      </c>
      <c r="G5" s="2" t="s">
        <v>114</v>
      </c>
      <c r="H5" s="2" t="s">
        <v>115</v>
      </c>
      <c r="I5" s="2">
        <v>0.25</v>
      </c>
    </row>
    <row r="6" spans="1:9" ht="47.25" x14ac:dyDescent="0.25">
      <c r="A6" s="33">
        <v>3</v>
      </c>
      <c r="B6" s="33" t="s">
        <v>116</v>
      </c>
      <c r="C6" s="2" t="s">
        <v>117</v>
      </c>
      <c r="D6" s="2" t="s">
        <v>118</v>
      </c>
      <c r="E6" s="2">
        <v>0.98</v>
      </c>
      <c r="F6" s="2" t="s">
        <v>119</v>
      </c>
      <c r="G6" s="2" t="s">
        <v>120</v>
      </c>
      <c r="H6" s="41" t="s">
        <v>216</v>
      </c>
      <c r="I6" s="2">
        <v>0.15</v>
      </c>
    </row>
    <row r="7" spans="1:9" ht="49.5" x14ac:dyDescent="0.25">
      <c r="A7" s="33">
        <v>4</v>
      </c>
      <c r="B7" s="33" t="s">
        <v>121</v>
      </c>
      <c r="C7" s="2" t="s">
        <v>122</v>
      </c>
      <c r="D7" s="2" t="s">
        <v>123</v>
      </c>
      <c r="E7" s="2">
        <v>0.99</v>
      </c>
      <c r="F7" s="82" t="s">
        <v>124</v>
      </c>
      <c r="G7" s="82"/>
      <c r="H7" s="82"/>
      <c r="I7" s="5">
        <v>0.2</v>
      </c>
    </row>
    <row r="8" spans="1:9" ht="49.5" x14ac:dyDescent="0.25">
      <c r="A8" s="33">
        <v>5</v>
      </c>
      <c r="B8" s="33" t="s">
        <v>125</v>
      </c>
      <c r="C8" s="2" t="s">
        <v>126</v>
      </c>
      <c r="D8" s="2" t="s">
        <v>127</v>
      </c>
      <c r="E8" s="2">
        <v>0.95</v>
      </c>
      <c r="F8" s="82" t="s">
        <v>128</v>
      </c>
      <c r="G8" s="82"/>
      <c r="H8" s="82"/>
      <c r="I8" s="2">
        <v>0.05</v>
      </c>
    </row>
  </sheetData>
  <mergeCells count="4">
    <mergeCell ref="A1:I2"/>
    <mergeCell ref="F3:H3"/>
    <mergeCell ref="F7:H7"/>
    <mergeCell ref="F8:H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opLeftCell="E1" workbookViewId="0">
      <selection activeCell="M8" sqref="M8"/>
    </sheetView>
  </sheetViews>
  <sheetFormatPr defaultRowHeight="15" x14ac:dyDescent="0.25"/>
  <cols>
    <col min="1" max="1" width="7.85546875" bestFit="1" customWidth="1"/>
    <col min="2" max="2" width="28.5703125" customWidth="1"/>
    <col min="3" max="3" width="22.42578125" customWidth="1"/>
    <col min="4" max="4" width="25.140625" customWidth="1"/>
    <col min="5" max="5" width="22.28515625" customWidth="1"/>
    <col min="6" max="6" width="18.7109375" customWidth="1"/>
    <col min="7" max="7" width="17.5703125" customWidth="1"/>
    <col min="8" max="8" width="21.5703125" customWidth="1"/>
    <col min="9" max="9" width="17.5703125" customWidth="1"/>
    <col min="10" max="10" width="23.42578125" customWidth="1"/>
    <col min="11" max="11" width="28.7109375" customWidth="1"/>
  </cols>
  <sheetData>
    <row r="1" spans="1:11" x14ac:dyDescent="0.25">
      <c r="A1" s="86" t="s">
        <v>129</v>
      </c>
      <c r="B1" s="87"/>
      <c r="C1" s="87"/>
      <c r="D1" s="87"/>
      <c r="E1" s="87"/>
      <c r="F1" s="87"/>
      <c r="G1" s="87"/>
      <c r="H1" s="87"/>
      <c r="I1" s="87"/>
      <c r="J1" s="87"/>
      <c r="K1" s="88"/>
    </row>
    <row r="2" spans="1:11" ht="15.75" thickBot="1" x14ac:dyDescent="0.3">
      <c r="A2" s="89"/>
      <c r="B2" s="90"/>
      <c r="C2" s="90"/>
      <c r="D2" s="90"/>
      <c r="E2" s="90"/>
      <c r="F2" s="90"/>
      <c r="G2" s="90"/>
      <c r="H2" s="90"/>
      <c r="I2" s="90"/>
      <c r="J2" s="90"/>
      <c r="K2" s="91"/>
    </row>
    <row r="3" spans="1:11" ht="49.5" x14ac:dyDescent="0.25">
      <c r="A3" s="34" t="s">
        <v>130</v>
      </c>
      <c r="B3" s="32" t="s">
        <v>98</v>
      </c>
      <c r="C3" s="32" t="s">
        <v>101</v>
      </c>
      <c r="D3" s="32" t="s">
        <v>131</v>
      </c>
      <c r="E3" s="32" t="s">
        <v>132</v>
      </c>
      <c r="F3" s="32" t="s">
        <v>133</v>
      </c>
      <c r="G3" s="32" t="s">
        <v>132</v>
      </c>
      <c r="H3" s="32" t="s">
        <v>134</v>
      </c>
      <c r="I3" s="32" t="s">
        <v>132</v>
      </c>
      <c r="J3" s="32" t="s">
        <v>135</v>
      </c>
      <c r="K3" s="35" t="s">
        <v>136</v>
      </c>
    </row>
    <row r="4" spans="1:11" ht="23.25" x14ac:dyDescent="0.25">
      <c r="A4" s="36" t="s">
        <v>137</v>
      </c>
      <c r="B4" s="84" t="s">
        <v>104</v>
      </c>
      <c r="C4" s="84"/>
      <c r="D4" s="84"/>
      <c r="E4" s="84"/>
      <c r="F4" s="84"/>
      <c r="G4" s="84"/>
      <c r="H4" s="84"/>
      <c r="I4" s="84"/>
      <c r="J4" s="84"/>
      <c r="K4" s="84"/>
    </row>
    <row r="5" spans="1:11" ht="16.5" x14ac:dyDescent="0.25">
      <c r="A5" s="37">
        <v>1</v>
      </c>
      <c r="B5" s="2" t="s">
        <v>138</v>
      </c>
      <c r="C5" s="2">
        <v>0.98</v>
      </c>
      <c r="D5" s="2" t="s">
        <v>139</v>
      </c>
      <c r="E5" s="2">
        <v>0.85</v>
      </c>
      <c r="F5" s="2" t="s">
        <v>140</v>
      </c>
      <c r="G5" s="2">
        <v>0.92</v>
      </c>
      <c r="H5" s="2" t="s">
        <v>141</v>
      </c>
      <c r="I5" s="2">
        <v>0.95</v>
      </c>
      <c r="J5" s="38">
        <f>C5*E5*G5*I5</f>
        <v>0.72804199999999997</v>
      </c>
      <c r="K5" s="83">
        <f>AVERAGE(J5:J7)</f>
        <v>0.87660934666666668</v>
      </c>
    </row>
    <row r="6" spans="1:11" ht="31.5" x14ac:dyDescent="0.25">
      <c r="A6" s="37">
        <v>2</v>
      </c>
      <c r="B6" s="2" t="s">
        <v>142</v>
      </c>
      <c r="C6" s="2">
        <v>0.98</v>
      </c>
      <c r="D6" s="2" t="s">
        <v>143</v>
      </c>
      <c r="E6" s="2">
        <v>0.99</v>
      </c>
      <c r="F6" s="2" t="s">
        <v>144</v>
      </c>
      <c r="G6" s="2">
        <v>0.99</v>
      </c>
      <c r="H6" s="2" t="s">
        <v>145</v>
      </c>
      <c r="I6" s="2">
        <v>0.99</v>
      </c>
      <c r="J6" s="38">
        <f>C6*E6*G6*I6</f>
        <v>0.95089301999999998</v>
      </c>
      <c r="K6" s="85"/>
    </row>
    <row r="7" spans="1:11" ht="16.5" x14ac:dyDescent="0.25">
      <c r="A7" s="37">
        <v>3</v>
      </c>
      <c r="B7" s="2" t="s">
        <v>146</v>
      </c>
      <c r="C7" s="2">
        <v>0.98</v>
      </c>
      <c r="D7" s="2" t="s">
        <v>147</v>
      </c>
      <c r="E7" s="2">
        <v>0.99</v>
      </c>
      <c r="F7" s="2" t="s">
        <v>148</v>
      </c>
      <c r="G7" s="2">
        <v>0.99</v>
      </c>
      <c r="H7" s="2" t="s">
        <v>149</v>
      </c>
      <c r="I7" s="2">
        <v>0.99</v>
      </c>
      <c r="J7" s="38">
        <f>C7*E7*G7*I7</f>
        <v>0.95089301999999998</v>
      </c>
      <c r="K7" s="85"/>
    </row>
    <row r="8" spans="1:11" ht="23.25" x14ac:dyDescent="0.25">
      <c r="A8" s="36" t="s">
        <v>150</v>
      </c>
      <c r="B8" s="84" t="s">
        <v>116</v>
      </c>
      <c r="C8" s="84"/>
      <c r="D8" s="84"/>
      <c r="E8" s="84"/>
      <c r="F8" s="84"/>
      <c r="G8" s="84"/>
      <c r="H8" s="84"/>
      <c r="I8" s="84"/>
      <c r="J8" s="84"/>
      <c r="K8" s="84"/>
    </row>
    <row r="9" spans="1:11" ht="31.5" x14ac:dyDescent="0.25">
      <c r="A9" s="37">
        <v>1</v>
      </c>
      <c r="B9" s="2" t="s">
        <v>151</v>
      </c>
      <c r="C9" s="2">
        <v>0.98</v>
      </c>
      <c r="D9" s="2" t="s">
        <v>152</v>
      </c>
      <c r="E9" s="2">
        <v>0.95</v>
      </c>
      <c r="F9" s="2" t="s">
        <v>153</v>
      </c>
      <c r="G9" s="2">
        <v>0.95</v>
      </c>
      <c r="H9" s="2" t="s">
        <v>154</v>
      </c>
      <c r="I9" s="2">
        <v>0.99</v>
      </c>
      <c r="J9" s="38">
        <f>C9*E9*G9*I9</f>
        <v>0.87560549999999981</v>
      </c>
      <c r="K9" s="83">
        <f>AVERAGE(J9:J12)</f>
        <v>0.86178014999999997</v>
      </c>
    </row>
    <row r="10" spans="1:11" ht="31.5" x14ac:dyDescent="0.25">
      <c r="A10" s="37">
        <v>2</v>
      </c>
      <c r="B10" s="2" t="s">
        <v>155</v>
      </c>
      <c r="C10" s="2">
        <v>0.98</v>
      </c>
      <c r="D10" s="2" t="s">
        <v>156</v>
      </c>
      <c r="E10" s="2">
        <v>0.9</v>
      </c>
      <c r="F10" s="2" t="s">
        <v>157</v>
      </c>
      <c r="G10" s="2">
        <v>0.95</v>
      </c>
      <c r="H10" s="2" t="s">
        <v>158</v>
      </c>
      <c r="I10" s="2">
        <v>0.99</v>
      </c>
      <c r="J10" s="38">
        <f t="shared" ref="J10:J22" si="0">C10*E10*G10*I10</f>
        <v>0.82952099999999995</v>
      </c>
      <c r="K10" s="83"/>
    </row>
    <row r="11" spans="1:11" ht="31.5" x14ac:dyDescent="0.25">
      <c r="A11" s="37">
        <v>3</v>
      </c>
      <c r="B11" s="2" t="s">
        <v>159</v>
      </c>
      <c r="C11" s="2">
        <v>0.98</v>
      </c>
      <c r="D11" s="2" t="s">
        <v>156</v>
      </c>
      <c r="E11" s="2">
        <v>0.9</v>
      </c>
      <c r="F11" s="2" t="s">
        <v>157</v>
      </c>
      <c r="G11" s="2">
        <v>0.95</v>
      </c>
      <c r="H11" s="2" t="s">
        <v>158</v>
      </c>
      <c r="I11" s="2">
        <v>0.99</v>
      </c>
      <c r="J11" s="38">
        <f t="shared" si="0"/>
        <v>0.82952099999999995</v>
      </c>
      <c r="K11" s="83"/>
    </row>
    <row r="12" spans="1:11" ht="47.25" x14ac:dyDescent="0.25">
      <c r="A12" s="37">
        <v>4</v>
      </c>
      <c r="B12" s="2" t="s">
        <v>160</v>
      </c>
      <c r="C12" s="2">
        <v>0.99</v>
      </c>
      <c r="D12" s="2" t="s">
        <v>161</v>
      </c>
      <c r="E12" s="2">
        <v>0.95</v>
      </c>
      <c r="F12" s="2" t="s">
        <v>162</v>
      </c>
      <c r="G12" s="2">
        <v>0.98</v>
      </c>
      <c r="H12" s="2" t="s">
        <v>163</v>
      </c>
      <c r="I12" s="2">
        <v>0.99</v>
      </c>
      <c r="J12" s="38">
        <f t="shared" si="0"/>
        <v>0.91247310000000004</v>
      </c>
      <c r="K12" s="83"/>
    </row>
    <row r="13" spans="1:11" ht="23.25" x14ac:dyDescent="0.25">
      <c r="A13" s="36" t="s">
        <v>164</v>
      </c>
      <c r="B13" s="84" t="s">
        <v>165</v>
      </c>
      <c r="C13" s="84"/>
      <c r="D13" s="84"/>
      <c r="E13" s="84"/>
      <c r="F13" s="84"/>
      <c r="G13" s="84"/>
      <c r="H13" s="84"/>
      <c r="I13" s="84"/>
      <c r="J13" s="84"/>
      <c r="K13" s="84"/>
    </row>
    <row r="14" spans="1:11" ht="47.25" x14ac:dyDescent="0.25">
      <c r="A14" s="37">
        <v>1</v>
      </c>
      <c r="B14" s="2" t="s">
        <v>166</v>
      </c>
      <c r="C14" s="2">
        <v>0.99</v>
      </c>
      <c r="D14" s="2" t="s">
        <v>167</v>
      </c>
      <c r="E14" s="2">
        <v>0.9</v>
      </c>
      <c r="F14" s="2" t="s">
        <v>168</v>
      </c>
      <c r="G14" s="2">
        <v>0.95</v>
      </c>
      <c r="H14" s="2" t="s">
        <v>169</v>
      </c>
      <c r="I14" s="2">
        <v>0.99</v>
      </c>
      <c r="J14" s="38">
        <f t="shared" si="0"/>
        <v>0.83798549999999994</v>
      </c>
      <c r="K14" s="83">
        <f>AVERAGE(J14:J16)</f>
        <v>0.87562133999999991</v>
      </c>
    </row>
    <row r="15" spans="1:11" ht="63" x14ac:dyDescent="0.25">
      <c r="A15" s="37">
        <v>2</v>
      </c>
      <c r="B15" s="2" t="s">
        <v>170</v>
      </c>
      <c r="C15" s="2">
        <v>0.99</v>
      </c>
      <c r="D15" s="2" t="s">
        <v>171</v>
      </c>
      <c r="E15" s="2">
        <v>0.9</v>
      </c>
      <c r="F15" s="2" t="s">
        <v>172</v>
      </c>
      <c r="G15" s="2">
        <v>0.95</v>
      </c>
      <c r="H15" s="2" t="s">
        <v>173</v>
      </c>
      <c r="I15" s="2">
        <v>0.99</v>
      </c>
      <c r="J15" s="38">
        <f t="shared" si="0"/>
        <v>0.83798549999999994</v>
      </c>
      <c r="K15" s="83"/>
    </row>
    <row r="16" spans="1:11" ht="78.75" x14ac:dyDescent="0.25">
      <c r="A16" s="37">
        <v>3</v>
      </c>
      <c r="B16" s="2" t="s">
        <v>174</v>
      </c>
      <c r="C16" s="2">
        <v>0.99</v>
      </c>
      <c r="D16" s="2" t="s">
        <v>175</v>
      </c>
      <c r="E16" s="2">
        <v>0.98</v>
      </c>
      <c r="F16" s="2" t="s">
        <v>176</v>
      </c>
      <c r="G16" s="2">
        <v>0.99</v>
      </c>
      <c r="H16" s="2" t="s">
        <v>177</v>
      </c>
      <c r="I16" s="2">
        <v>0.99</v>
      </c>
      <c r="J16" s="38">
        <f t="shared" si="0"/>
        <v>0.95089301999999998</v>
      </c>
      <c r="K16" s="83"/>
    </row>
    <row r="17" spans="1:11" ht="23.25" x14ac:dyDescent="0.25">
      <c r="A17" s="36" t="s">
        <v>178</v>
      </c>
      <c r="B17" s="84" t="s">
        <v>179</v>
      </c>
      <c r="C17" s="84"/>
      <c r="D17" s="84"/>
      <c r="E17" s="84"/>
      <c r="F17" s="84"/>
      <c r="G17" s="84"/>
      <c r="H17" s="84"/>
      <c r="I17" s="84"/>
      <c r="J17" s="84"/>
      <c r="K17" s="84"/>
    </row>
    <row r="18" spans="1:11" ht="31.5" x14ac:dyDescent="0.25">
      <c r="A18" s="37">
        <v>1</v>
      </c>
      <c r="B18" s="2" t="s">
        <v>180</v>
      </c>
      <c r="C18" s="2">
        <v>0.95</v>
      </c>
      <c r="D18" s="2" t="s">
        <v>143</v>
      </c>
      <c r="E18" s="2">
        <v>0.98</v>
      </c>
      <c r="F18" s="2" t="s">
        <v>144</v>
      </c>
      <c r="G18" s="2">
        <v>0.95</v>
      </c>
      <c r="H18" s="2" t="s">
        <v>145</v>
      </c>
      <c r="I18" s="2">
        <v>0.99</v>
      </c>
      <c r="J18" s="38">
        <f t="shared" si="0"/>
        <v>0.87560549999999981</v>
      </c>
      <c r="K18" s="83">
        <f>AVERAGE(J18:J22)</f>
        <v>0.91313481600000002</v>
      </c>
    </row>
    <row r="19" spans="1:11" ht="31.5" x14ac:dyDescent="0.25">
      <c r="A19" s="37">
        <v>2</v>
      </c>
      <c r="B19" s="2" t="s">
        <v>181</v>
      </c>
      <c r="C19" s="2">
        <v>0.95</v>
      </c>
      <c r="D19" s="2" t="s">
        <v>143</v>
      </c>
      <c r="E19" s="2">
        <v>0.95</v>
      </c>
      <c r="F19" s="2" t="s">
        <v>144</v>
      </c>
      <c r="G19" s="2">
        <v>0.99</v>
      </c>
      <c r="H19" s="2" t="s">
        <v>145</v>
      </c>
      <c r="I19" s="2">
        <v>0.99</v>
      </c>
      <c r="J19" s="38">
        <f t="shared" si="0"/>
        <v>0.88454024999999992</v>
      </c>
      <c r="K19" s="85"/>
    </row>
    <row r="20" spans="1:11" ht="31.5" x14ac:dyDescent="0.25">
      <c r="A20" s="37">
        <v>3</v>
      </c>
      <c r="B20" s="2" t="s">
        <v>182</v>
      </c>
      <c r="C20" s="2">
        <v>0.97</v>
      </c>
      <c r="D20" s="2" t="s">
        <v>143</v>
      </c>
      <c r="E20" s="2">
        <v>0.98</v>
      </c>
      <c r="F20" s="2" t="s">
        <v>144</v>
      </c>
      <c r="G20" s="2">
        <v>0.95</v>
      </c>
      <c r="H20" s="2" t="s">
        <v>145</v>
      </c>
      <c r="I20" s="2">
        <v>0.99</v>
      </c>
      <c r="J20" s="38">
        <f t="shared" si="0"/>
        <v>0.89403929999999987</v>
      </c>
      <c r="K20" s="85"/>
    </row>
    <row r="21" spans="1:11" ht="31.5" x14ac:dyDescent="0.25">
      <c r="A21" s="37">
        <v>4</v>
      </c>
      <c r="B21" s="2" t="s">
        <v>183</v>
      </c>
      <c r="C21" s="2">
        <v>0.98</v>
      </c>
      <c r="D21" s="2" t="s">
        <v>143</v>
      </c>
      <c r="E21" s="2">
        <v>0.99</v>
      </c>
      <c r="F21" s="2" t="s">
        <v>144</v>
      </c>
      <c r="G21" s="2">
        <v>0.99</v>
      </c>
      <c r="H21" s="2" t="s">
        <v>145</v>
      </c>
      <c r="I21" s="2">
        <v>0.99</v>
      </c>
      <c r="J21" s="38">
        <f t="shared" si="0"/>
        <v>0.95089301999999998</v>
      </c>
      <c r="K21" s="85"/>
    </row>
    <row r="22" spans="1:11" ht="31.5" x14ac:dyDescent="0.25">
      <c r="A22" s="37">
        <v>5</v>
      </c>
      <c r="B22" s="2" t="s">
        <v>184</v>
      </c>
      <c r="C22" s="2">
        <v>0.99</v>
      </c>
      <c r="D22" s="2" t="s">
        <v>143</v>
      </c>
      <c r="E22" s="2">
        <v>0.99</v>
      </c>
      <c r="F22" s="2" t="s">
        <v>144</v>
      </c>
      <c r="G22" s="2">
        <v>0.99</v>
      </c>
      <c r="H22" s="2" t="s">
        <v>145</v>
      </c>
      <c r="I22" s="2">
        <v>0.99</v>
      </c>
      <c r="J22" s="38">
        <f t="shared" si="0"/>
        <v>0.96059600999999994</v>
      </c>
      <c r="K22" s="85"/>
    </row>
  </sheetData>
  <mergeCells count="9">
    <mergeCell ref="K14:K16"/>
    <mergeCell ref="B17:K17"/>
    <mergeCell ref="K18:K22"/>
    <mergeCell ref="A1:K2"/>
    <mergeCell ref="B4:K4"/>
    <mergeCell ref="K5:K7"/>
    <mergeCell ref="B8:K8"/>
    <mergeCell ref="K9:K12"/>
    <mergeCell ref="B13:K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Q6" sqref="Q6"/>
    </sheetView>
  </sheetViews>
  <sheetFormatPr defaultRowHeight="15" x14ac:dyDescent="0.25"/>
  <cols>
    <col min="2" max="2" width="19.85546875" customWidth="1"/>
    <col min="3" max="3" width="21.42578125" customWidth="1"/>
    <col min="4" max="4" width="20.85546875" customWidth="1"/>
    <col min="5" max="5" width="19" customWidth="1"/>
    <col min="6" max="6" width="20.85546875" customWidth="1"/>
    <col min="7" max="7" width="25.5703125" customWidth="1"/>
    <col min="8" max="8" width="19.140625" customWidth="1"/>
    <col min="9" max="9" width="24.7109375" customWidth="1"/>
    <col min="10" max="10" width="24" customWidth="1"/>
    <col min="11" max="11" width="20.42578125" customWidth="1"/>
    <col min="12" max="12" width="27.28515625" customWidth="1"/>
  </cols>
  <sheetData>
    <row r="1" spans="1:13" ht="20.25" x14ac:dyDescent="0.25">
      <c r="A1" s="86" t="s">
        <v>185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8"/>
      <c r="M1" s="39"/>
    </row>
    <row r="2" spans="1:13" ht="21" thickBot="1" x14ac:dyDescent="0.3">
      <c r="A2" s="89"/>
      <c r="B2" s="90"/>
      <c r="C2" s="90"/>
      <c r="D2" s="90"/>
      <c r="E2" s="90"/>
      <c r="F2" s="90"/>
      <c r="G2" s="90"/>
      <c r="H2" s="90"/>
      <c r="I2" s="90"/>
      <c r="J2" s="90"/>
      <c r="K2" s="90"/>
      <c r="L2" s="91"/>
      <c r="M2" s="39"/>
    </row>
    <row r="3" spans="1:13" ht="40.5" x14ac:dyDescent="0.25">
      <c r="A3" s="34" t="s">
        <v>130</v>
      </c>
      <c r="B3" s="32" t="s">
        <v>98</v>
      </c>
      <c r="C3" s="32" t="s">
        <v>131</v>
      </c>
      <c r="D3" s="32" t="s">
        <v>186</v>
      </c>
      <c r="E3" s="32" t="s">
        <v>187</v>
      </c>
      <c r="F3" s="32" t="s">
        <v>133</v>
      </c>
      <c r="G3" s="32" t="s">
        <v>186</v>
      </c>
      <c r="H3" s="32" t="s">
        <v>187</v>
      </c>
      <c r="I3" s="32" t="s">
        <v>134</v>
      </c>
      <c r="J3" s="32" t="s">
        <v>186</v>
      </c>
      <c r="K3" s="32" t="s">
        <v>187</v>
      </c>
      <c r="L3" s="35" t="s">
        <v>188</v>
      </c>
      <c r="M3" s="39"/>
    </row>
    <row r="4" spans="1:13" ht="24" thickBot="1" x14ac:dyDescent="0.3">
      <c r="A4" s="36" t="s">
        <v>137</v>
      </c>
      <c r="B4" s="84" t="s">
        <v>104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39"/>
    </row>
    <row r="5" spans="1:13" ht="15.75" x14ac:dyDescent="0.25">
      <c r="A5" s="37">
        <v>1</v>
      </c>
      <c r="B5" s="2" t="s">
        <v>138</v>
      </c>
      <c r="C5" s="2" t="s">
        <v>139</v>
      </c>
      <c r="D5" s="2" t="s">
        <v>189</v>
      </c>
      <c r="E5" s="50" t="s">
        <v>190</v>
      </c>
      <c r="F5" s="2" t="s">
        <v>140</v>
      </c>
      <c r="G5" s="2" t="s">
        <v>191</v>
      </c>
      <c r="H5" s="50" t="s">
        <v>190</v>
      </c>
      <c r="I5" s="2" t="s">
        <v>141</v>
      </c>
      <c r="J5" s="2" t="s">
        <v>192</v>
      </c>
      <c r="K5" s="50" t="s">
        <v>190</v>
      </c>
      <c r="L5" s="95" t="s">
        <v>193</v>
      </c>
      <c r="M5" s="92">
        <v>4</v>
      </c>
    </row>
    <row r="6" spans="1:13" ht="31.5" x14ac:dyDescent="0.25">
      <c r="A6" s="37">
        <v>2</v>
      </c>
      <c r="B6" s="2" t="s">
        <v>142</v>
      </c>
      <c r="C6" s="2" t="s">
        <v>143</v>
      </c>
      <c r="D6" s="2" t="s">
        <v>194</v>
      </c>
      <c r="E6" s="67"/>
      <c r="F6" s="2" t="s">
        <v>144</v>
      </c>
      <c r="G6" s="2" t="s">
        <v>195</v>
      </c>
      <c r="H6" s="67"/>
      <c r="I6" s="2" t="s">
        <v>145</v>
      </c>
      <c r="J6" s="2" t="s">
        <v>196</v>
      </c>
      <c r="K6" s="67"/>
      <c r="L6" s="96"/>
      <c r="M6" s="93"/>
    </row>
    <row r="7" spans="1:13" ht="32.25" thickBot="1" x14ac:dyDescent="0.3">
      <c r="A7" s="37">
        <v>3</v>
      </c>
      <c r="B7" s="2" t="s">
        <v>146</v>
      </c>
      <c r="C7" s="2" t="s">
        <v>147</v>
      </c>
      <c r="D7" s="2" t="s">
        <v>197</v>
      </c>
      <c r="E7" s="68"/>
      <c r="F7" s="2" t="s">
        <v>148</v>
      </c>
      <c r="G7" s="2" t="s">
        <v>198</v>
      </c>
      <c r="H7" s="68"/>
      <c r="I7" s="2" t="s">
        <v>149</v>
      </c>
      <c r="J7" s="2" t="s">
        <v>199</v>
      </c>
      <c r="K7" s="68"/>
      <c r="L7" s="96"/>
      <c r="M7" s="94"/>
    </row>
    <row r="8" spans="1:13" ht="24" thickBot="1" x14ac:dyDescent="0.3">
      <c r="A8" s="36" t="s">
        <v>150</v>
      </c>
      <c r="B8" s="84" t="s">
        <v>116</v>
      </c>
      <c r="C8" s="84"/>
      <c r="D8" s="84"/>
      <c r="E8" s="84"/>
      <c r="F8" s="84"/>
      <c r="G8" s="84"/>
      <c r="H8" s="84"/>
      <c r="I8" s="84"/>
      <c r="J8" s="84"/>
      <c r="K8" s="84"/>
      <c r="L8" s="84"/>
      <c r="M8" s="39"/>
    </row>
    <row r="9" spans="1:13" ht="31.5" x14ac:dyDescent="0.25">
      <c r="A9" s="37">
        <v>1</v>
      </c>
      <c r="B9" s="2" t="s">
        <v>151</v>
      </c>
      <c r="C9" s="2" t="s">
        <v>152</v>
      </c>
      <c r="D9" s="2" t="s">
        <v>189</v>
      </c>
      <c r="E9" s="50" t="s">
        <v>200</v>
      </c>
      <c r="F9" s="2" t="s">
        <v>153</v>
      </c>
      <c r="G9" s="2" t="s">
        <v>191</v>
      </c>
      <c r="H9" s="50" t="s">
        <v>200</v>
      </c>
      <c r="I9" s="2" t="s">
        <v>154</v>
      </c>
      <c r="J9" s="2" t="s">
        <v>192</v>
      </c>
      <c r="K9" s="50" t="s">
        <v>200</v>
      </c>
      <c r="L9" s="95" t="s">
        <v>201</v>
      </c>
      <c r="M9" s="92">
        <v>5</v>
      </c>
    </row>
    <row r="10" spans="1:13" ht="31.5" x14ac:dyDescent="0.25">
      <c r="A10" s="37">
        <v>2</v>
      </c>
      <c r="B10" s="2" t="s">
        <v>155</v>
      </c>
      <c r="C10" s="2" t="s">
        <v>156</v>
      </c>
      <c r="D10" s="2" t="s">
        <v>194</v>
      </c>
      <c r="E10" s="67"/>
      <c r="F10" s="2" t="s">
        <v>157</v>
      </c>
      <c r="G10" s="2" t="s">
        <v>195</v>
      </c>
      <c r="H10" s="67"/>
      <c r="I10" s="2" t="s">
        <v>158</v>
      </c>
      <c r="J10" s="2" t="s">
        <v>196</v>
      </c>
      <c r="K10" s="67"/>
      <c r="L10" s="95"/>
      <c r="M10" s="93"/>
    </row>
    <row r="11" spans="1:13" ht="31.5" x14ac:dyDescent="0.25">
      <c r="A11" s="37">
        <v>3</v>
      </c>
      <c r="B11" s="2" t="s">
        <v>159</v>
      </c>
      <c r="C11" s="2" t="s">
        <v>156</v>
      </c>
      <c r="D11" s="2" t="s">
        <v>197</v>
      </c>
      <c r="E11" s="67"/>
      <c r="F11" s="2" t="s">
        <v>157</v>
      </c>
      <c r="G11" s="2" t="s">
        <v>198</v>
      </c>
      <c r="H11" s="67"/>
      <c r="I11" s="2" t="s">
        <v>158</v>
      </c>
      <c r="J11" s="2" t="s">
        <v>199</v>
      </c>
      <c r="K11" s="67"/>
      <c r="L11" s="95"/>
      <c r="M11" s="93"/>
    </row>
    <row r="12" spans="1:13" ht="48" thickBot="1" x14ac:dyDescent="0.3">
      <c r="A12" s="37">
        <v>4</v>
      </c>
      <c r="B12" s="2" t="s">
        <v>160</v>
      </c>
      <c r="C12" s="2" t="s">
        <v>161</v>
      </c>
      <c r="D12" s="2" t="s">
        <v>202</v>
      </c>
      <c r="E12" s="68"/>
      <c r="F12" s="2" t="s">
        <v>162</v>
      </c>
      <c r="G12" s="2" t="s">
        <v>202</v>
      </c>
      <c r="H12" s="68"/>
      <c r="I12" s="2" t="s">
        <v>163</v>
      </c>
      <c r="J12" s="2" t="s">
        <v>203</v>
      </c>
      <c r="K12" s="68"/>
      <c r="L12" s="95"/>
      <c r="M12" s="94"/>
    </row>
    <row r="13" spans="1:13" ht="24" thickBot="1" x14ac:dyDescent="0.3">
      <c r="A13" s="36" t="s">
        <v>164</v>
      </c>
      <c r="B13" s="84" t="s">
        <v>165</v>
      </c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39"/>
    </row>
    <row r="14" spans="1:13" ht="47.25" x14ac:dyDescent="0.25">
      <c r="A14" s="37">
        <v>1</v>
      </c>
      <c r="B14" s="2" t="s">
        <v>166</v>
      </c>
      <c r="C14" s="2" t="s">
        <v>167</v>
      </c>
      <c r="D14" s="2" t="s">
        <v>204</v>
      </c>
      <c r="E14" s="50" t="s">
        <v>205</v>
      </c>
      <c r="F14" s="2" t="s">
        <v>168</v>
      </c>
      <c r="G14" s="2" t="s">
        <v>206</v>
      </c>
      <c r="H14" s="50" t="s">
        <v>207</v>
      </c>
      <c r="I14" s="2" t="s">
        <v>169</v>
      </c>
      <c r="J14" s="2" t="s">
        <v>206</v>
      </c>
      <c r="K14" s="50" t="s">
        <v>207</v>
      </c>
      <c r="L14" s="95" t="s">
        <v>208</v>
      </c>
      <c r="M14" s="92">
        <v>6</v>
      </c>
    </row>
    <row r="15" spans="1:13" ht="47.25" x14ac:dyDescent="0.25">
      <c r="A15" s="37">
        <v>2</v>
      </c>
      <c r="B15" s="2" t="s">
        <v>170</v>
      </c>
      <c r="C15" s="2" t="s">
        <v>171</v>
      </c>
      <c r="D15" s="2" t="s">
        <v>209</v>
      </c>
      <c r="E15" s="67"/>
      <c r="F15" s="2" t="s">
        <v>172</v>
      </c>
      <c r="G15" s="2" t="s">
        <v>206</v>
      </c>
      <c r="H15" s="67"/>
      <c r="I15" s="2" t="s">
        <v>173</v>
      </c>
      <c r="J15" s="2" t="s">
        <v>206</v>
      </c>
      <c r="K15" s="67"/>
      <c r="L15" s="95"/>
      <c r="M15" s="93"/>
    </row>
    <row r="16" spans="1:13" ht="63.75" thickBot="1" x14ac:dyDescent="0.3">
      <c r="A16" s="37">
        <v>3</v>
      </c>
      <c r="B16" s="2" t="s">
        <v>174</v>
      </c>
      <c r="C16" s="2" t="s">
        <v>175</v>
      </c>
      <c r="D16" s="2" t="s">
        <v>210</v>
      </c>
      <c r="E16" s="68"/>
      <c r="F16" s="2" t="s">
        <v>176</v>
      </c>
      <c r="G16" s="2" t="s">
        <v>211</v>
      </c>
      <c r="H16" s="68"/>
      <c r="I16" s="2" t="s">
        <v>177</v>
      </c>
      <c r="J16" s="2" t="s">
        <v>212</v>
      </c>
      <c r="K16" s="68"/>
      <c r="L16" s="95"/>
      <c r="M16" s="94"/>
    </row>
    <row r="17" spans="1:13" ht="24" thickBot="1" x14ac:dyDescent="0.3">
      <c r="A17" s="36" t="s">
        <v>178</v>
      </c>
      <c r="B17" s="84" t="s">
        <v>179</v>
      </c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39"/>
    </row>
    <row r="18" spans="1:13" ht="31.5" x14ac:dyDescent="0.25">
      <c r="A18" s="37">
        <v>1</v>
      </c>
      <c r="B18" s="2" t="s">
        <v>180</v>
      </c>
      <c r="C18" s="2" t="s">
        <v>143</v>
      </c>
      <c r="D18" s="50" t="s">
        <v>213</v>
      </c>
      <c r="E18" s="50" t="s">
        <v>207</v>
      </c>
      <c r="F18" s="2" t="s">
        <v>144</v>
      </c>
      <c r="G18" s="50" t="s">
        <v>213</v>
      </c>
      <c r="H18" s="50" t="s">
        <v>207</v>
      </c>
      <c r="I18" s="2" t="s">
        <v>145</v>
      </c>
      <c r="J18" s="50" t="s">
        <v>213</v>
      </c>
      <c r="K18" s="50" t="s">
        <v>207</v>
      </c>
      <c r="L18" s="95" t="s">
        <v>214</v>
      </c>
      <c r="M18" s="92">
        <v>1</v>
      </c>
    </row>
    <row r="19" spans="1:13" ht="31.5" x14ac:dyDescent="0.25">
      <c r="A19" s="37">
        <v>2</v>
      </c>
      <c r="B19" s="2" t="s">
        <v>181</v>
      </c>
      <c r="C19" s="2" t="s">
        <v>143</v>
      </c>
      <c r="D19" s="67"/>
      <c r="E19" s="67"/>
      <c r="F19" s="2" t="s">
        <v>144</v>
      </c>
      <c r="G19" s="67"/>
      <c r="H19" s="67"/>
      <c r="I19" s="2" t="s">
        <v>145</v>
      </c>
      <c r="J19" s="67"/>
      <c r="K19" s="67"/>
      <c r="L19" s="96"/>
      <c r="M19" s="93"/>
    </row>
    <row r="20" spans="1:13" ht="31.5" x14ac:dyDescent="0.25">
      <c r="A20" s="37">
        <v>3</v>
      </c>
      <c r="B20" s="2" t="s">
        <v>182</v>
      </c>
      <c r="C20" s="2" t="s">
        <v>143</v>
      </c>
      <c r="D20" s="67"/>
      <c r="E20" s="67"/>
      <c r="F20" s="2" t="s">
        <v>144</v>
      </c>
      <c r="G20" s="67"/>
      <c r="H20" s="67"/>
      <c r="I20" s="2" t="s">
        <v>145</v>
      </c>
      <c r="J20" s="67"/>
      <c r="K20" s="67"/>
      <c r="L20" s="96"/>
      <c r="M20" s="93"/>
    </row>
    <row r="21" spans="1:13" ht="31.5" x14ac:dyDescent="0.25">
      <c r="A21" s="37">
        <v>4</v>
      </c>
      <c r="B21" s="2" t="s">
        <v>183</v>
      </c>
      <c r="C21" s="2" t="s">
        <v>143</v>
      </c>
      <c r="D21" s="67"/>
      <c r="E21" s="67"/>
      <c r="F21" s="2" t="s">
        <v>144</v>
      </c>
      <c r="G21" s="67"/>
      <c r="H21" s="67"/>
      <c r="I21" s="2" t="s">
        <v>145</v>
      </c>
      <c r="J21" s="67"/>
      <c r="K21" s="67"/>
      <c r="L21" s="96"/>
      <c r="M21" s="93"/>
    </row>
    <row r="22" spans="1:13" ht="32.25" thickBot="1" x14ac:dyDescent="0.3">
      <c r="A22" s="40">
        <v>5</v>
      </c>
      <c r="B22" s="18" t="s">
        <v>184</v>
      </c>
      <c r="C22" s="18" t="s">
        <v>143</v>
      </c>
      <c r="D22" s="67"/>
      <c r="E22" s="67"/>
      <c r="F22" s="18" t="s">
        <v>144</v>
      </c>
      <c r="G22" s="67"/>
      <c r="H22" s="67"/>
      <c r="I22" s="18" t="s">
        <v>145</v>
      </c>
      <c r="J22" s="67"/>
      <c r="K22" s="67"/>
      <c r="L22" s="97"/>
      <c r="M22" s="93"/>
    </row>
    <row r="23" spans="1:13" x14ac:dyDescent="0.25">
      <c r="A23" s="98" t="s">
        <v>215</v>
      </c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100"/>
    </row>
    <row r="24" spans="1:13" ht="15.75" thickBot="1" x14ac:dyDescent="0.3">
      <c r="A24" s="101"/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3"/>
    </row>
  </sheetData>
  <mergeCells count="29">
    <mergeCell ref="B17:L17"/>
    <mergeCell ref="L18:L22"/>
    <mergeCell ref="M18:M22"/>
    <mergeCell ref="A23:M24"/>
    <mergeCell ref="D18:D22"/>
    <mergeCell ref="E18:E22"/>
    <mergeCell ref="G18:G22"/>
    <mergeCell ref="H18:H22"/>
    <mergeCell ref="J18:J22"/>
    <mergeCell ref="K18:K22"/>
    <mergeCell ref="E14:E16"/>
    <mergeCell ref="H14:H16"/>
    <mergeCell ref="K14:K16"/>
    <mergeCell ref="L14:L16"/>
    <mergeCell ref="M14:M16"/>
    <mergeCell ref="M9:M12"/>
    <mergeCell ref="B13:L13"/>
    <mergeCell ref="A1:L2"/>
    <mergeCell ref="B4:L4"/>
    <mergeCell ref="E5:E7"/>
    <mergeCell ref="H5:H7"/>
    <mergeCell ref="K5:K7"/>
    <mergeCell ref="L5:L7"/>
    <mergeCell ref="M5:M7"/>
    <mergeCell ref="B8:L8"/>
    <mergeCell ref="E9:E12"/>
    <mergeCell ref="H9:H12"/>
    <mergeCell ref="K9:K12"/>
    <mergeCell ref="L9:L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7"/>
  <sheetViews>
    <sheetView workbookViewId="0">
      <selection activeCell="B9" sqref="B9"/>
    </sheetView>
  </sheetViews>
  <sheetFormatPr defaultRowHeight="15" x14ac:dyDescent="0.25"/>
  <cols>
    <col min="1" max="1" width="9.140625" style="29"/>
    <col min="2" max="2" width="24.7109375" style="29" customWidth="1"/>
    <col min="3" max="3" width="15.42578125" style="29" customWidth="1"/>
    <col min="4" max="4" width="18.42578125" style="29" customWidth="1"/>
    <col min="5" max="5" width="18" style="29" customWidth="1"/>
    <col min="6" max="6" width="15.140625" style="29" customWidth="1"/>
    <col min="7" max="7" width="23.85546875" style="29" customWidth="1"/>
    <col min="8" max="8" width="20.5703125" style="29" customWidth="1"/>
    <col min="9" max="9" width="20.7109375" style="29" customWidth="1"/>
    <col min="10" max="10" width="27.5703125" style="29" customWidth="1"/>
    <col min="11" max="11" width="23.42578125" style="29" customWidth="1"/>
    <col min="12" max="12" width="20.7109375" style="29" customWidth="1"/>
    <col min="13" max="13" width="25" style="29" customWidth="1"/>
    <col min="14" max="14" width="22.5703125" style="29" customWidth="1"/>
    <col min="15" max="15" width="26.28515625" style="29" customWidth="1"/>
    <col min="16" max="16" width="19.140625" style="29" customWidth="1"/>
    <col min="17" max="17" width="19.5703125" style="29" customWidth="1"/>
    <col min="18" max="16384" width="9.140625" style="29"/>
  </cols>
  <sheetData>
    <row r="3" spans="1:18" s="43" customFormat="1" ht="39.75" customHeight="1" x14ac:dyDescent="0.25">
      <c r="B3" s="104" t="s">
        <v>217</v>
      </c>
      <c r="C3" s="71" t="s">
        <v>240</v>
      </c>
      <c r="D3" s="71"/>
      <c r="E3" s="71"/>
      <c r="F3" s="71"/>
      <c r="G3" s="71"/>
      <c r="H3" s="71" t="s">
        <v>241</v>
      </c>
      <c r="I3" s="71"/>
      <c r="J3" s="71"/>
      <c r="K3" s="71"/>
      <c r="L3" s="71"/>
      <c r="M3" s="71" t="s">
        <v>218</v>
      </c>
      <c r="N3" s="71"/>
      <c r="O3" s="71"/>
      <c r="P3" s="71"/>
      <c r="Q3" s="71"/>
      <c r="R3" s="44"/>
    </row>
    <row r="4" spans="1:18" ht="60" x14ac:dyDescent="0.25">
      <c r="B4" s="104"/>
      <c r="C4" s="45" t="s">
        <v>221</v>
      </c>
      <c r="D4" s="45" t="s">
        <v>222</v>
      </c>
      <c r="E4" s="45" t="s">
        <v>223</v>
      </c>
      <c r="F4" s="45" t="s">
        <v>224</v>
      </c>
      <c r="G4" s="45" t="s">
        <v>225</v>
      </c>
      <c r="H4" s="45" t="s">
        <v>226</v>
      </c>
      <c r="I4" s="45" t="s">
        <v>227</v>
      </c>
      <c r="J4" s="45" t="s">
        <v>228</v>
      </c>
      <c r="K4" s="45" t="s">
        <v>229</v>
      </c>
      <c r="L4" s="105" t="s">
        <v>236</v>
      </c>
      <c r="M4" s="105"/>
      <c r="N4" s="105"/>
      <c r="O4" s="105" t="s">
        <v>237</v>
      </c>
      <c r="P4" s="105"/>
      <c r="Q4" s="105"/>
    </row>
    <row r="5" spans="1:18" ht="45" x14ac:dyDescent="0.25">
      <c r="A5" s="29">
        <v>1</v>
      </c>
      <c r="B5" s="46" t="s">
        <v>242</v>
      </c>
      <c r="C5" s="42">
        <v>250</v>
      </c>
      <c r="D5" s="42">
        <v>250</v>
      </c>
      <c r="E5" s="42">
        <v>250</v>
      </c>
      <c r="F5" s="42">
        <v>250</v>
      </c>
      <c r="G5" s="42">
        <v>500</v>
      </c>
      <c r="H5" s="42">
        <v>500</v>
      </c>
      <c r="I5" s="42">
        <v>500</v>
      </c>
      <c r="J5" s="42">
        <v>500</v>
      </c>
      <c r="K5" s="42">
        <v>500</v>
      </c>
      <c r="L5" s="42" t="s">
        <v>230</v>
      </c>
      <c r="M5" s="73" t="s">
        <v>238</v>
      </c>
      <c r="N5" s="73" t="s">
        <v>232</v>
      </c>
      <c r="O5" s="73" t="s">
        <v>233</v>
      </c>
      <c r="P5" s="73" t="s">
        <v>234</v>
      </c>
      <c r="Q5" s="73" t="s">
        <v>235</v>
      </c>
    </row>
    <row r="6" spans="1:18" ht="45" x14ac:dyDescent="0.25">
      <c r="A6" s="29">
        <v>2</v>
      </c>
      <c r="B6" s="45" t="s">
        <v>219</v>
      </c>
      <c r="C6" s="42">
        <v>300</v>
      </c>
      <c r="D6" s="42">
        <v>300</v>
      </c>
      <c r="E6" s="42">
        <v>300</v>
      </c>
      <c r="F6" s="42">
        <v>300</v>
      </c>
      <c r="G6" s="42">
        <v>500</v>
      </c>
      <c r="H6" s="42">
        <v>500</v>
      </c>
      <c r="I6" s="42">
        <v>500</v>
      </c>
      <c r="J6" s="42">
        <v>500</v>
      </c>
      <c r="K6" s="42">
        <v>500</v>
      </c>
      <c r="L6" s="42" t="s">
        <v>230</v>
      </c>
      <c r="M6" s="73"/>
      <c r="N6" s="73"/>
      <c r="O6" s="73"/>
      <c r="P6" s="73"/>
      <c r="Q6" s="73"/>
    </row>
    <row r="7" spans="1:18" ht="45" x14ac:dyDescent="0.25">
      <c r="A7" s="29">
        <v>3</v>
      </c>
      <c r="B7" s="45" t="s">
        <v>220</v>
      </c>
      <c r="C7" s="42"/>
      <c r="D7" s="42">
        <v>500</v>
      </c>
      <c r="E7" s="42"/>
      <c r="F7" s="42">
        <v>500</v>
      </c>
      <c r="G7" s="42">
        <v>1000</v>
      </c>
      <c r="H7" s="42">
        <v>1000</v>
      </c>
      <c r="I7" s="42">
        <v>1000</v>
      </c>
      <c r="J7" s="42">
        <v>1000</v>
      </c>
      <c r="K7" s="42">
        <v>1000</v>
      </c>
      <c r="L7" s="42" t="s">
        <v>231</v>
      </c>
      <c r="M7" s="42" t="s">
        <v>239</v>
      </c>
      <c r="N7" s="73"/>
      <c r="O7" s="73"/>
      <c r="P7" s="73"/>
      <c r="Q7" s="73"/>
    </row>
  </sheetData>
  <mergeCells count="11">
    <mergeCell ref="M5:M6"/>
    <mergeCell ref="N5:N7"/>
    <mergeCell ref="O5:O7"/>
    <mergeCell ref="P5:P7"/>
    <mergeCell ref="Q5:Q7"/>
    <mergeCell ref="M3:Q3"/>
    <mergeCell ref="C3:G3"/>
    <mergeCell ref="H3:L3"/>
    <mergeCell ref="B3:B4"/>
    <mergeCell ref="L4:N4"/>
    <mergeCell ref="O4:Q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Problem statement definition</vt:lpstr>
      <vt:lpstr>Academic content</vt:lpstr>
      <vt:lpstr>Collaborative initiatives</vt:lpstr>
      <vt:lpstr>Selection process - MT(T)</vt:lpstr>
      <vt:lpstr>Roadmap for MT(T)</vt:lpstr>
      <vt:lpstr>Training &amp; Assessment schedule</vt:lpstr>
      <vt:lpstr>PROPOSED SPONSORSHIP PROGRAMS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GMLAPTOP</dc:creator>
  <cp:lastModifiedBy>Devashish Laptop</cp:lastModifiedBy>
  <cp:lastPrinted>2013-10-25T07:00:28Z</cp:lastPrinted>
  <dcterms:created xsi:type="dcterms:W3CDTF">2013-10-24T09:20:25Z</dcterms:created>
  <dcterms:modified xsi:type="dcterms:W3CDTF">2014-03-19T03:01:19Z</dcterms:modified>
</cp:coreProperties>
</file>